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Ministersvo vnútra SR (2)" sheetId="1" r:id="rId1"/>
  </sheets>
  <definedNames>
    <definedName name="_xlnm.Print_Area" localSheetId="0">'Ministersvo vnútra SR (2)'!$A$1:$AA$53</definedName>
  </definedNames>
  <calcPr fullCalcOnLoad="1"/>
</workbook>
</file>

<file path=xl/sharedStrings.xml><?xml version="1.0" encoding="utf-8"?>
<sst xmlns="http://schemas.openxmlformats.org/spreadsheetml/2006/main" count="65" uniqueCount="60">
  <si>
    <t>I. PRÍJMY KAPITOLY</t>
  </si>
  <si>
    <t>v tom:</t>
  </si>
  <si>
    <t>Programovo alokované výdavky v kapitole VPS</t>
  </si>
  <si>
    <t>Podprogramy, ktoré kapitola rieši ako účastník medzirezortného programu</t>
  </si>
  <si>
    <t xml:space="preserve">II. VÝDAVKY KAPITOLY SPOLU  </t>
  </si>
  <si>
    <t>A. Záväzný ukazovateľ ŠR</t>
  </si>
  <si>
    <t xml:space="preserve">B.Prostriedky z rozpočtu EÚ </t>
  </si>
  <si>
    <t>A. Výdavky spolu bez prostriedkov z rozpočtu EÚ</t>
  </si>
  <si>
    <t>z toho:</t>
  </si>
  <si>
    <t>mzdy, platy, služobné príjmy a ostatné osobné vyrovnania aparátu ústredného orgánu, okrem štát.zamestnancov (610)</t>
  </si>
  <si>
    <t>06V Ochrana verejného poriadku a bezpečnosti</t>
  </si>
  <si>
    <t>04A Záchranné zložky</t>
  </si>
  <si>
    <t>06W Tvorba a implementácia politík</t>
  </si>
  <si>
    <t>08C Verejná správa</t>
  </si>
  <si>
    <t>06H03 Hospodárska mobilizácia MV SR</t>
  </si>
  <si>
    <t>05T03 Oficiálna humanitárna pomoc Slovenskej republiky do zahraničia</t>
  </si>
  <si>
    <t>Medzirezortné programy a podprogramy,ktorých je gestorom a účastníkom</t>
  </si>
  <si>
    <t>08B01 MV SR - Ďalší rozvoj ochrany obyvateľov SR proti chemickým zbraniam</t>
  </si>
  <si>
    <t>A.1. prostriedky na spolufinancovanie</t>
  </si>
  <si>
    <t>B.Prostriedky z rozpočtu EÚ</t>
  </si>
  <si>
    <t xml:space="preserve">C.Mzdy, platy, služobné príjmy a ostatné osobné vyrovnania zo štátneho rozpočtu, zo spolufinancovania ŠR a z rozpočtu EÚ  </t>
  </si>
  <si>
    <t xml:space="preserve">06V0508 - osobné doklady </t>
  </si>
  <si>
    <t xml:space="preserve">06V0504 - výstavba rádiokomunikačnej siete štátnej správy SITNO </t>
  </si>
  <si>
    <t>06V0D01 - sociálne zabezpečenie</t>
  </si>
  <si>
    <t>08C05 - voľby</t>
  </si>
  <si>
    <t>k 28.2.2006</t>
  </si>
  <si>
    <t>k 31.3.2006</t>
  </si>
  <si>
    <t>k 30.4.2006</t>
  </si>
  <si>
    <t>E. Rozpočet kapitoly podľa programov a účelové prostriedky</t>
  </si>
  <si>
    <t>F. Dotácia na prenesený výkon pôsobnosti štátnej správy na obce a VÚC - matričná činnosť</t>
  </si>
  <si>
    <t>Počet zamestnancov rozpočtových organizácií, okrem štátnych zamestnancov, podľa prílohy č.1 k uzneseniu vlády SR č. 790/2005</t>
  </si>
  <si>
    <t>z  toho:</t>
  </si>
  <si>
    <t>aparát ústredného orgánu</t>
  </si>
  <si>
    <t>31 148 osôb</t>
  </si>
  <si>
    <t xml:space="preserve">      984 osôb</t>
  </si>
  <si>
    <t>A.3. Kapitálové výdavky spolu (700) (bez prostriedkov na spolufinancovanie, kód zdroja 111)</t>
  </si>
  <si>
    <t xml:space="preserve">  -  spolufinancovanie ŠR</t>
  </si>
  <si>
    <t xml:space="preserve">  -  prostriedky EÚ</t>
  </si>
  <si>
    <t>D. Systemizácia</t>
  </si>
  <si>
    <t xml:space="preserve">    - štánych zamestnancov v štátnej službe</t>
  </si>
  <si>
    <t xml:space="preserve">    - policajtov v štátnej službe</t>
  </si>
  <si>
    <t>T e x t</t>
  </si>
  <si>
    <t>Vypracovala: Ing. Lederleitnerová</t>
  </si>
  <si>
    <t>(v tis.Sk)</t>
  </si>
  <si>
    <t>Prehľad o plnení záväzných  ukazovateľov rozpočtu kapitoly za rok 2006</t>
  </si>
  <si>
    <t>04A0204 INTEREGG IIIA</t>
  </si>
  <si>
    <t>04A0205 INTEREGG IIIA</t>
  </si>
  <si>
    <t>06G0V Aktívna politika trhu práce a zvýšenie zamestnateľnosti</t>
  </si>
  <si>
    <t>31 244 osôb</t>
  </si>
  <si>
    <t>30 214 osôb</t>
  </si>
  <si>
    <t xml:space="preserve">     998 osôb</t>
  </si>
  <si>
    <t xml:space="preserve">     953 osôb</t>
  </si>
  <si>
    <t>Tabuľka č.4</t>
  </si>
  <si>
    <t>Rozpočet</t>
  </si>
  <si>
    <t>schválený</t>
  </si>
  <si>
    <t>upravený</t>
  </si>
  <si>
    <t>čerpanie</t>
  </si>
  <si>
    <t>A.2. mzdy, platy, služobné príjmy a ostatné osobné vyrovnania kód zdroja 111  (610)</t>
  </si>
  <si>
    <t xml:space="preserve">    - príslušníkov Hasičského a záchranného zboru v štátnej             službe</t>
  </si>
  <si>
    <t xml:space="preserve">% plnenia k upravenému rozpočtu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</si>
</sst>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000"/>
    <numFmt numFmtId="168" formatCode="[$-41B]d\.\ mmmm\ yyyy"/>
    <numFmt numFmtId="169" formatCode="000\ 00"/>
    <numFmt numFmtId="170" formatCode="#,##0.0"/>
    <numFmt numFmtId="171" formatCode="0.0"/>
    <numFmt numFmtId="172" formatCode="#,##0.000"/>
  </numFmts>
  <fonts count="1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2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167" fontId="6" fillId="0" borderId="3" xfId="0" applyNumberFormat="1" applyFont="1" applyFill="1" applyBorder="1" applyAlignment="1">
      <alignment/>
    </xf>
    <xf numFmtId="170" fontId="6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170" fontId="6" fillId="0" borderId="4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167" fontId="6" fillId="0" borderId="5" xfId="0" applyNumberFormat="1" applyFont="1" applyFill="1" applyBorder="1" applyAlignment="1">
      <alignment/>
    </xf>
    <xf numFmtId="170" fontId="6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170" fontId="6" fillId="0" borderId="6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 vertical="center"/>
    </xf>
    <xf numFmtId="170" fontId="6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0" fontId="6" fillId="0" borderId="6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170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170" fontId="6" fillId="0" borderId="6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/>
    </xf>
    <xf numFmtId="170" fontId="6" fillId="0" borderId="5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right"/>
    </xf>
    <xf numFmtId="170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 wrapText="1"/>
    </xf>
    <xf numFmtId="170" fontId="6" fillId="0" borderId="5" xfId="0" applyNumberFormat="1" applyFont="1" applyFill="1" applyBorder="1" applyAlignment="1">
      <alignment vertical="center" wrapText="1"/>
    </xf>
    <xf numFmtId="170" fontId="6" fillId="0" borderId="6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vertical="center"/>
    </xf>
    <xf numFmtId="170" fontId="13" fillId="0" borderId="5" xfId="0" applyNumberFormat="1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3" fontId="6" fillId="0" borderId="8" xfId="0" applyNumberFormat="1" applyFont="1" applyFill="1" applyBorder="1" applyAlignment="1">
      <alignment vertical="center"/>
    </xf>
    <xf numFmtId="170" fontId="6" fillId="0" borderId="8" xfId="0" applyNumberFormat="1" applyFont="1" applyFill="1" applyBorder="1" applyAlignment="1">
      <alignment vertical="center"/>
    </xf>
    <xf numFmtId="170" fontId="6" fillId="0" borderId="9" xfId="0" applyNumberFormat="1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workbookViewId="0" topLeftCell="A22">
      <selection activeCell="Z37" sqref="Z37"/>
    </sheetView>
  </sheetViews>
  <sheetFormatPr defaultColWidth="9.00390625" defaultRowHeight="12.75"/>
  <cols>
    <col min="1" max="1" width="54.125" style="27" customWidth="1"/>
    <col min="2" max="2" width="12.25390625" style="28" customWidth="1"/>
    <col min="3" max="3" width="17.375" style="28" hidden="1" customWidth="1"/>
    <col min="4" max="4" width="16.00390625" style="1" hidden="1" customWidth="1"/>
    <col min="5" max="5" width="20.25390625" style="1" hidden="1" customWidth="1"/>
    <col min="6" max="6" width="17.375" style="1" hidden="1" customWidth="1"/>
    <col min="7" max="8" width="16.00390625" style="1" hidden="1" customWidth="1"/>
    <col min="9" max="9" width="20.25390625" style="1" hidden="1" customWidth="1"/>
    <col min="10" max="10" width="10.375" style="28" hidden="1" customWidth="1"/>
    <col min="11" max="11" width="18.875" style="28" hidden="1" customWidth="1"/>
    <col min="12" max="12" width="15.125" style="28" hidden="1" customWidth="1"/>
    <col min="13" max="13" width="20.125" style="28" hidden="1" customWidth="1"/>
    <col min="14" max="15" width="17.75390625" style="28" hidden="1" customWidth="1"/>
    <col min="16" max="16" width="15.375" style="28" hidden="1" customWidth="1"/>
    <col min="17" max="17" width="12.875" style="28" hidden="1" customWidth="1"/>
    <col min="18" max="18" width="17.25390625" style="28" hidden="1" customWidth="1"/>
    <col min="19" max="19" width="14.625" style="28" hidden="1" customWidth="1"/>
    <col min="20" max="20" width="14.375" style="28" hidden="1" customWidth="1"/>
    <col min="21" max="21" width="14.625" style="28" hidden="1" customWidth="1"/>
    <col min="22" max="22" width="19.625" style="28" hidden="1" customWidth="1"/>
    <col min="23" max="24" width="14.625" style="15" hidden="1" customWidth="1"/>
    <col min="25" max="25" width="12.125" style="15" customWidth="1"/>
    <col min="26" max="26" width="11.25390625" style="15" customWidth="1"/>
    <col min="27" max="27" width="12.875" style="15" customWidth="1"/>
    <col min="28" max="28" width="11.625" style="15" bestFit="1" customWidth="1"/>
    <col min="29" max="16384" width="9.125" style="15" customWidth="1"/>
  </cols>
  <sheetData>
    <row r="1" spans="1:28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  <c r="X1" s="31"/>
      <c r="Y1" s="31"/>
      <c r="Z1" s="31"/>
      <c r="AA1" s="81" t="s">
        <v>52</v>
      </c>
      <c r="AB1" s="14"/>
    </row>
    <row r="2" spans="1:28" ht="15.75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16"/>
    </row>
    <row r="3" spans="1:28" ht="13.5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1"/>
      <c r="Y3" s="31"/>
      <c r="Z3" s="31"/>
      <c r="AA3" s="32" t="s">
        <v>43</v>
      </c>
      <c r="AB3" s="16"/>
    </row>
    <row r="4" spans="1:28" ht="13.5" thickBot="1">
      <c r="A4" s="83" t="s">
        <v>41</v>
      </c>
      <c r="B4" s="85" t="s">
        <v>53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 t="s">
        <v>59</v>
      </c>
      <c r="AB4" s="16"/>
    </row>
    <row r="5" spans="1:28" ht="24" customHeight="1" thickBot="1">
      <c r="A5" s="84"/>
      <c r="B5" s="77" t="s">
        <v>54</v>
      </c>
      <c r="C5" s="76">
        <v>38744</v>
      </c>
      <c r="D5" s="72">
        <v>38755</v>
      </c>
      <c r="E5" s="73" t="s">
        <v>25</v>
      </c>
      <c r="F5" s="72">
        <v>38778</v>
      </c>
      <c r="G5" s="72">
        <v>38796</v>
      </c>
      <c r="H5" s="72">
        <v>38807</v>
      </c>
      <c r="I5" s="73" t="s">
        <v>26</v>
      </c>
      <c r="J5" s="72">
        <v>38800</v>
      </c>
      <c r="K5" s="72">
        <v>38800</v>
      </c>
      <c r="L5" s="72">
        <v>38798</v>
      </c>
      <c r="M5" s="72">
        <v>38807</v>
      </c>
      <c r="N5" s="72">
        <v>38811</v>
      </c>
      <c r="O5" s="72">
        <v>38813</v>
      </c>
      <c r="P5" s="72">
        <v>38817</v>
      </c>
      <c r="Q5" s="72">
        <v>38837</v>
      </c>
      <c r="R5" s="74" t="s">
        <v>27</v>
      </c>
      <c r="S5" s="72">
        <v>38853</v>
      </c>
      <c r="T5" s="72">
        <v>38839</v>
      </c>
      <c r="U5" s="72">
        <v>38849</v>
      </c>
      <c r="V5" s="72">
        <v>38852</v>
      </c>
      <c r="W5" s="75">
        <v>38861</v>
      </c>
      <c r="X5" s="78">
        <v>38868</v>
      </c>
      <c r="Y5" s="79" t="s">
        <v>55</v>
      </c>
      <c r="Z5" s="80" t="s">
        <v>56</v>
      </c>
      <c r="AA5" s="88"/>
      <c r="AB5" s="16"/>
    </row>
    <row r="6" spans="1:28" ht="12.75">
      <c r="A6" s="33" t="s">
        <v>0</v>
      </c>
      <c r="B6" s="34">
        <v>912000</v>
      </c>
      <c r="C6" s="35"/>
      <c r="D6" s="36"/>
      <c r="E6" s="34">
        <f aca="true" t="shared" si="0" ref="E6:E21">SUM(B6:D6)</f>
        <v>912000</v>
      </c>
      <c r="F6" s="36"/>
      <c r="G6" s="34"/>
      <c r="H6" s="34"/>
      <c r="I6" s="34">
        <f aca="true" t="shared" si="1" ref="I6:I51">SUM(E6+F6+G6+H6)</f>
        <v>912000</v>
      </c>
      <c r="J6" s="34"/>
      <c r="K6" s="34"/>
      <c r="L6" s="34"/>
      <c r="M6" s="34"/>
      <c r="N6" s="34"/>
      <c r="O6" s="34"/>
      <c r="P6" s="34"/>
      <c r="Q6" s="34"/>
      <c r="R6" s="37">
        <f aca="true" t="shared" si="2" ref="R6:R51">SUM(I6+J6+K6+L6+M6+N6+O6+P6+Q6)</f>
        <v>912000</v>
      </c>
      <c r="S6" s="34"/>
      <c r="T6" s="34"/>
      <c r="U6" s="34"/>
      <c r="V6" s="34"/>
      <c r="W6" s="38"/>
      <c r="X6" s="38"/>
      <c r="Y6" s="34">
        <v>1162000</v>
      </c>
      <c r="Z6" s="34">
        <v>1301354</v>
      </c>
      <c r="AA6" s="39">
        <v>112</v>
      </c>
      <c r="AB6" s="18"/>
    </row>
    <row r="7" spans="1:28" ht="12.75">
      <c r="A7" s="21" t="s">
        <v>5</v>
      </c>
      <c r="B7" s="40">
        <v>912000</v>
      </c>
      <c r="C7" s="41"/>
      <c r="D7" s="40"/>
      <c r="E7" s="40">
        <f t="shared" si="0"/>
        <v>912000</v>
      </c>
      <c r="F7" s="42"/>
      <c r="G7" s="40"/>
      <c r="H7" s="40"/>
      <c r="I7" s="40">
        <f t="shared" si="1"/>
        <v>912000</v>
      </c>
      <c r="J7" s="40"/>
      <c r="K7" s="40"/>
      <c r="L7" s="40"/>
      <c r="M7" s="40"/>
      <c r="N7" s="40"/>
      <c r="O7" s="40"/>
      <c r="P7" s="40"/>
      <c r="Q7" s="40"/>
      <c r="R7" s="43">
        <f t="shared" si="2"/>
        <v>912000</v>
      </c>
      <c r="S7" s="40"/>
      <c r="T7" s="40"/>
      <c r="U7" s="40"/>
      <c r="V7" s="40"/>
      <c r="W7" s="44"/>
      <c r="X7" s="44"/>
      <c r="Y7" s="40">
        <v>1162000</v>
      </c>
      <c r="Z7" s="40">
        <v>1301354</v>
      </c>
      <c r="AA7" s="45">
        <v>112</v>
      </c>
      <c r="AB7" s="18"/>
    </row>
    <row r="8" spans="1:28" ht="12.75">
      <c r="A8" s="21" t="s">
        <v>6</v>
      </c>
      <c r="B8" s="40">
        <v>0</v>
      </c>
      <c r="C8" s="41"/>
      <c r="D8" s="40"/>
      <c r="E8" s="40">
        <f t="shared" si="0"/>
        <v>0</v>
      </c>
      <c r="F8" s="42"/>
      <c r="G8" s="40"/>
      <c r="H8" s="40"/>
      <c r="I8" s="40">
        <f t="shared" si="1"/>
        <v>0</v>
      </c>
      <c r="J8" s="40"/>
      <c r="K8" s="40"/>
      <c r="L8" s="40"/>
      <c r="M8" s="40"/>
      <c r="N8" s="40"/>
      <c r="O8" s="40"/>
      <c r="P8" s="40"/>
      <c r="Q8" s="40"/>
      <c r="R8" s="43">
        <f t="shared" si="2"/>
        <v>0</v>
      </c>
      <c r="S8" s="40"/>
      <c r="T8" s="40"/>
      <c r="U8" s="40"/>
      <c r="V8" s="40"/>
      <c r="W8" s="44"/>
      <c r="X8" s="44"/>
      <c r="Y8" s="40"/>
      <c r="Z8" s="40"/>
      <c r="AA8" s="45"/>
      <c r="AB8" s="18"/>
    </row>
    <row r="9" spans="1:28" ht="12.75">
      <c r="A9" s="20" t="s">
        <v>4</v>
      </c>
      <c r="B9" s="40">
        <v>22156083</v>
      </c>
      <c r="C9" s="40">
        <v>956160430</v>
      </c>
      <c r="D9" s="40">
        <v>-18147369</v>
      </c>
      <c r="E9" s="40">
        <f t="shared" si="0"/>
        <v>960169144</v>
      </c>
      <c r="F9" s="40">
        <v>6700000</v>
      </c>
      <c r="G9" s="40">
        <v>-1659800</v>
      </c>
      <c r="H9" s="40"/>
      <c r="I9" s="40">
        <f t="shared" si="1"/>
        <v>965209344</v>
      </c>
      <c r="J9" s="40">
        <v>-600000</v>
      </c>
      <c r="K9" s="40">
        <v>3500000</v>
      </c>
      <c r="L9" s="40">
        <v>139200</v>
      </c>
      <c r="M9" s="40">
        <v>1800000</v>
      </c>
      <c r="N9" s="43">
        <v>48366929.7</v>
      </c>
      <c r="O9" s="40">
        <v>5387900</v>
      </c>
      <c r="P9" s="40"/>
      <c r="Q9" s="40"/>
      <c r="R9" s="43">
        <f t="shared" si="2"/>
        <v>1023803373.7</v>
      </c>
      <c r="S9" s="40"/>
      <c r="T9" s="40"/>
      <c r="U9" s="40"/>
      <c r="V9" s="40"/>
      <c r="W9" s="44"/>
      <c r="X9" s="44"/>
      <c r="Y9" s="40">
        <v>22453602</v>
      </c>
      <c r="Z9" s="40">
        <v>22388923</v>
      </c>
      <c r="AA9" s="45">
        <v>99.7</v>
      </c>
      <c r="AB9" s="16"/>
    </row>
    <row r="10" spans="1:28" ht="12.75">
      <c r="A10" s="20" t="s">
        <v>7</v>
      </c>
      <c r="B10" s="40">
        <v>22156083</v>
      </c>
      <c r="C10" s="40">
        <v>956160430</v>
      </c>
      <c r="D10" s="40">
        <v>-18147369</v>
      </c>
      <c r="E10" s="40">
        <f t="shared" si="0"/>
        <v>960169144</v>
      </c>
      <c r="F10" s="40">
        <v>6700000</v>
      </c>
      <c r="G10" s="40">
        <v>-1659800</v>
      </c>
      <c r="H10" s="40"/>
      <c r="I10" s="40">
        <f t="shared" si="1"/>
        <v>965209344</v>
      </c>
      <c r="J10" s="40">
        <v>-600000</v>
      </c>
      <c r="K10" s="40">
        <v>3500000</v>
      </c>
      <c r="L10" s="40">
        <v>139200</v>
      </c>
      <c r="M10" s="40">
        <v>1800000</v>
      </c>
      <c r="N10" s="43">
        <v>48366929.7</v>
      </c>
      <c r="O10" s="40">
        <v>5387900</v>
      </c>
      <c r="P10" s="40"/>
      <c r="Q10" s="40"/>
      <c r="R10" s="43">
        <f t="shared" si="2"/>
        <v>1023803373.7</v>
      </c>
      <c r="S10" s="40"/>
      <c r="T10" s="40"/>
      <c r="U10" s="40"/>
      <c r="V10" s="40"/>
      <c r="W10" s="44"/>
      <c r="X10" s="44"/>
      <c r="Y10" s="40">
        <v>22453602</v>
      </c>
      <c r="Z10" s="40">
        <v>22388924</v>
      </c>
      <c r="AA10" s="45">
        <v>99.7</v>
      </c>
      <c r="AB10" s="16"/>
    </row>
    <row r="11" spans="1:28" ht="12.75">
      <c r="A11" s="20" t="s">
        <v>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3"/>
      <c r="O11" s="40"/>
      <c r="P11" s="40"/>
      <c r="Q11" s="40"/>
      <c r="R11" s="43"/>
      <c r="S11" s="40"/>
      <c r="T11" s="40"/>
      <c r="U11" s="40"/>
      <c r="V11" s="40"/>
      <c r="W11" s="44"/>
      <c r="X11" s="44"/>
      <c r="Y11" s="40"/>
      <c r="Z11" s="40"/>
      <c r="AA11" s="45"/>
      <c r="AB11" s="16"/>
    </row>
    <row r="12" spans="1:28" ht="12.75">
      <c r="A12" s="20" t="s">
        <v>18</v>
      </c>
      <c r="B12" s="40">
        <v>0</v>
      </c>
      <c r="C12" s="40"/>
      <c r="D12" s="40"/>
      <c r="E12" s="40">
        <f t="shared" si="0"/>
        <v>0</v>
      </c>
      <c r="F12" s="40"/>
      <c r="G12" s="40"/>
      <c r="H12" s="40"/>
      <c r="I12" s="40">
        <f t="shared" si="1"/>
        <v>0</v>
      </c>
      <c r="J12" s="40"/>
      <c r="K12" s="40"/>
      <c r="L12" s="40"/>
      <c r="M12" s="40"/>
      <c r="N12" s="40"/>
      <c r="O12" s="40"/>
      <c r="P12" s="40"/>
      <c r="Q12" s="40"/>
      <c r="R12" s="43">
        <f t="shared" si="2"/>
        <v>0</v>
      </c>
      <c r="S12" s="40"/>
      <c r="T12" s="40"/>
      <c r="U12" s="40"/>
      <c r="V12" s="40"/>
      <c r="W12" s="44"/>
      <c r="X12" s="44"/>
      <c r="Y12" s="40">
        <v>699</v>
      </c>
      <c r="Z12" s="40">
        <v>699</v>
      </c>
      <c r="AA12" s="45">
        <v>100</v>
      </c>
      <c r="AB12" s="16"/>
    </row>
    <row r="13" spans="1:28" ht="25.5">
      <c r="A13" s="20" t="s">
        <v>57</v>
      </c>
      <c r="B13" s="46">
        <v>9921553</v>
      </c>
      <c r="C13" s="46"/>
      <c r="D13" s="46"/>
      <c r="E13" s="46">
        <f t="shared" si="0"/>
        <v>9921553</v>
      </c>
      <c r="F13" s="46"/>
      <c r="G13" s="46"/>
      <c r="H13" s="46"/>
      <c r="I13" s="46">
        <f t="shared" si="1"/>
        <v>9921553</v>
      </c>
      <c r="J13" s="46"/>
      <c r="K13" s="46"/>
      <c r="L13" s="46">
        <v>139200</v>
      </c>
      <c r="M13" s="46"/>
      <c r="N13" s="46">
        <v>100604</v>
      </c>
      <c r="O13" s="46"/>
      <c r="P13" s="46"/>
      <c r="Q13" s="46"/>
      <c r="R13" s="47">
        <f t="shared" si="2"/>
        <v>10161357</v>
      </c>
      <c r="S13" s="46"/>
      <c r="T13" s="46"/>
      <c r="U13" s="46"/>
      <c r="V13" s="46">
        <v>55000</v>
      </c>
      <c r="W13" s="48"/>
      <c r="X13" s="48"/>
      <c r="Y13" s="46">
        <v>10258518</v>
      </c>
      <c r="Z13" s="46">
        <v>10253616</v>
      </c>
      <c r="AA13" s="49">
        <v>99.9</v>
      </c>
      <c r="AB13" s="16"/>
    </row>
    <row r="14" spans="1:28" ht="12.75">
      <c r="A14" s="21" t="s">
        <v>8</v>
      </c>
      <c r="B14" s="40"/>
      <c r="C14" s="40"/>
      <c r="D14" s="40"/>
      <c r="E14" s="40">
        <f t="shared" si="0"/>
        <v>0</v>
      </c>
      <c r="F14" s="40"/>
      <c r="G14" s="40"/>
      <c r="H14" s="40"/>
      <c r="I14" s="40">
        <f t="shared" si="1"/>
        <v>0</v>
      </c>
      <c r="J14" s="40"/>
      <c r="K14" s="40"/>
      <c r="L14" s="40"/>
      <c r="M14" s="40"/>
      <c r="N14" s="40"/>
      <c r="O14" s="40"/>
      <c r="P14" s="40"/>
      <c r="Q14" s="40"/>
      <c r="R14" s="43">
        <f t="shared" si="2"/>
        <v>0</v>
      </c>
      <c r="S14" s="40"/>
      <c r="T14" s="40"/>
      <c r="U14" s="40"/>
      <c r="V14" s="40"/>
      <c r="W14" s="44"/>
      <c r="X14" s="44"/>
      <c r="Y14" s="40"/>
      <c r="Z14" s="40"/>
      <c r="AA14" s="45"/>
      <c r="AB14" s="16"/>
    </row>
    <row r="15" spans="1:28" ht="25.5">
      <c r="A15" s="21" t="s">
        <v>9</v>
      </c>
      <c r="B15" s="46">
        <v>212959</v>
      </c>
      <c r="C15" s="46"/>
      <c r="D15" s="46"/>
      <c r="E15" s="46">
        <f t="shared" si="0"/>
        <v>212959</v>
      </c>
      <c r="F15" s="46"/>
      <c r="G15" s="46"/>
      <c r="H15" s="46"/>
      <c r="I15" s="46">
        <f t="shared" si="1"/>
        <v>212959</v>
      </c>
      <c r="J15" s="46"/>
      <c r="K15" s="46"/>
      <c r="L15" s="46">
        <v>86400</v>
      </c>
      <c r="M15" s="46"/>
      <c r="N15" s="46"/>
      <c r="O15" s="46"/>
      <c r="P15" s="46">
        <v>-7826000</v>
      </c>
      <c r="Q15" s="46"/>
      <c r="R15" s="47">
        <f t="shared" si="2"/>
        <v>-7526641</v>
      </c>
      <c r="S15" s="46"/>
      <c r="T15" s="46"/>
      <c r="U15" s="46"/>
      <c r="V15" s="46"/>
      <c r="W15" s="48"/>
      <c r="X15" s="48"/>
      <c r="Y15" s="46">
        <v>192020</v>
      </c>
      <c r="Z15" s="46">
        <v>190653</v>
      </c>
      <c r="AA15" s="49">
        <v>99.3</v>
      </c>
      <c r="AB15" s="16"/>
    </row>
    <row r="16" spans="1:28" ht="38.25">
      <c r="A16" s="21" t="s">
        <v>30</v>
      </c>
      <c r="B16" s="50" t="s">
        <v>33</v>
      </c>
      <c r="C16" s="50"/>
      <c r="D16" s="50"/>
      <c r="E16" s="50">
        <f t="shared" si="0"/>
        <v>0</v>
      </c>
      <c r="F16" s="50"/>
      <c r="G16" s="50"/>
      <c r="H16" s="50">
        <v>-9491000</v>
      </c>
      <c r="I16" s="50">
        <f t="shared" si="1"/>
        <v>-9491000</v>
      </c>
      <c r="J16" s="50"/>
      <c r="K16" s="50"/>
      <c r="L16" s="50"/>
      <c r="M16" s="50"/>
      <c r="N16" s="50">
        <v>53733</v>
      </c>
      <c r="O16" s="50"/>
      <c r="P16" s="50"/>
      <c r="Q16" s="50">
        <v>-3750001</v>
      </c>
      <c r="R16" s="51">
        <f t="shared" si="2"/>
        <v>-13187268</v>
      </c>
      <c r="S16" s="50"/>
      <c r="T16" s="50"/>
      <c r="U16" s="50"/>
      <c r="V16" s="50"/>
      <c r="W16" s="52"/>
      <c r="X16" s="53">
        <v>-7877060</v>
      </c>
      <c r="Y16" s="50" t="s">
        <v>48</v>
      </c>
      <c r="Z16" s="50" t="s">
        <v>49</v>
      </c>
      <c r="AA16" s="54">
        <v>96.7</v>
      </c>
      <c r="AB16" s="18"/>
    </row>
    <row r="17" spans="1:28" ht="12.75">
      <c r="A17" s="21" t="s">
        <v>31</v>
      </c>
      <c r="B17" s="40"/>
      <c r="C17" s="40"/>
      <c r="D17" s="40">
        <v>-5587667</v>
      </c>
      <c r="E17" s="40">
        <f t="shared" si="0"/>
        <v>-5587667</v>
      </c>
      <c r="F17" s="40"/>
      <c r="G17" s="40">
        <v>-1659800</v>
      </c>
      <c r="H17" s="40">
        <v>-14600000</v>
      </c>
      <c r="I17" s="40">
        <f t="shared" si="1"/>
        <v>-21847467</v>
      </c>
      <c r="J17" s="40">
        <v>-600000</v>
      </c>
      <c r="K17" s="40"/>
      <c r="L17" s="40"/>
      <c r="M17" s="40"/>
      <c r="N17" s="43">
        <v>426343.2</v>
      </c>
      <c r="O17" s="40"/>
      <c r="P17" s="40"/>
      <c r="Q17" s="40">
        <v>1</v>
      </c>
      <c r="R17" s="43">
        <f t="shared" si="2"/>
        <v>-22021122.8</v>
      </c>
      <c r="S17" s="40">
        <v>343470000</v>
      </c>
      <c r="T17" s="40"/>
      <c r="U17" s="40"/>
      <c r="V17" s="40">
        <v>-55000</v>
      </c>
      <c r="W17" s="40">
        <v>-31546000</v>
      </c>
      <c r="X17" s="55">
        <v>5370000</v>
      </c>
      <c r="Y17" s="56"/>
      <c r="Z17" s="56"/>
      <c r="AA17" s="45"/>
      <c r="AB17" s="18"/>
    </row>
    <row r="18" spans="1:28" ht="12.75">
      <c r="A18" s="21" t="s">
        <v>32</v>
      </c>
      <c r="B18" s="57" t="s">
        <v>34</v>
      </c>
      <c r="C18" s="57"/>
      <c r="D18" s="57"/>
      <c r="E18" s="57">
        <f t="shared" si="0"/>
        <v>0</v>
      </c>
      <c r="F18" s="57"/>
      <c r="G18" s="57"/>
      <c r="H18" s="57">
        <v>24091000</v>
      </c>
      <c r="I18" s="57">
        <f t="shared" si="1"/>
        <v>24091000</v>
      </c>
      <c r="J18" s="57"/>
      <c r="K18" s="57"/>
      <c r="L18" s="57"/>
      <c r="M18" s="57"/>
      <c r="N18" s="58">
        <v>9167249.5</v>
      </c>
      <c r="O18" s="57"/>
      <c r="P18" s="57"/>
      <c r="Q18" s="57">
        <v>3750000</v>
      </c>
      <c r="R18" s="58">
        <f t="shared" si="2"/>
        <v>37008249.5</v>
      </c>
      <c r="S18" s="57"/>
      <c r="T18" s="57"/>
      <c r="U18" s="57"/>
      <c r="V18" s="57"/>
      <c r="W18" s="59"/>
      <c r="X18" s="60">
        <v>2507060</v>
      </c>
      <c r="Y18" s="57" t="s">
        <v>50</v>
      </c>
      <c r="Z18" s="57" t="s">
        <v>51</v>
      </c>
      <c r="AA18" s="45">
        <v>95.5</v>
      </c>
      <c r="AB18" s="18"/>
    </row>
    <row r="19" spans="1:27" s="19" customFormat="1" ht="25.5">
      <c r="A19" s="20" t="s">
        <v>35</v>
      </c>
      <c r="B19" s="46">
        <v>2983335</v>
      </c>
      <c r="C19" s="46">
        <v>956160430</v>
      </c>
      <c r="D19" s="46">
        <v>-12559702</v>
      </c>
      <c r="E19" s="46">
        <f t="shared" si="0"/>
        <v>946584063</v>
      </c>
      <c r="F19" s="61">
        <v>6700000</v>
      </c>
      <c r="G19" s="61"/>
      <c r="H19" s="61"/>
      <c r="I19" s="46">
        <f t="shared" si="1"/>
        <v>953284063</v>
      </c>
      <c r="J19" s="61"/>
      <c r="K19" s="61">
        <v>3500000</v>
      </c>
      <c r="L19" s="61"/>
      <c r="M19" s="61">
        <v>1800000</v>
      </c>
      <c r="N19" s="61">
        <v>38619000</v>
      </c>
      <c r="O19" s="61">
        <v>5387900</v>
      </c>
      <c r="P19" s="61"/>
      <c r="Q19" s="61"/>
      <c r="R19" s="47">
        <f t="shared" si="2"/>
        <v>1002590963</v>
      </c>
      <c r="S19" s="61">
        <v>-343470000</v>
      </c>
      <c r="T19" s="61"/>
      <c r="U19" s="61"/>
      <c r="V19" s="61"/>
      <c r="W19" s="61">
        <v>31546000</v>
      </c>
      <c r="X19" s="61"/>
      <c r="Y19" s="46">
        <v>2242492</v>
      </c>
      <c r="Z19" s="50">
        <v>2218865</v>
      </c>
      <c r="AA19" s="49">
        <v>98.9</v>
      </c>
    </row>
    <row r="20" spans="1:28" ht="12.75">
      <c r="A20" s="20" t="s">
        <v>19</v>
      </c>
      <c r="B20" s="40">
        <v>0</v>
      </c>
      <c r="C20" s="43"/>
      <c r="D20" s="43"/>
      <c r="E20" s="43">
        <f t="shared" si="0"/>
        <v>0</v>
      </c>
      <c r="F20" s="43"/>
      <c r="G20" s="43"/>
      <c r="H20" s="43"/>
      <c r="I20" s="43">
        <f t="shared" si="1"/>
        <v>0</v>
      </c>
      <c r="J20" s="43"/>
      <c r="K20" s="43"/>
      <c r="L20" s="43"/>
      <c r="M20" s="43"/>
      <c r="N20" s="43"/>
      <c r="O20" s="43"/>
      <c r="P20" s="43"/>
      <c r="Q20" s="43"/>
      <c r="R20" s="43">
        <f t="shared" si="2"/>
        <v>0</v>
      </c>
      <c r="S20" s="43"/>
      <c r="T20" s="43"/>
      <c r="U20" s="43"/>
      <c r="V20" s="43"/>
      <c r="W20" s="43"/>
      <c r="X20" s="43"/>
      <c r="Y20" s="40">
        <v>1029</v>
      </c>
      <c r="Z20" s="40">
        <v>1029</v>
      </c>
      <c r="AA20" s="45">
        <v>100</v>
      </c>
      <c r="AB20" s="16"/>
    </row>
    <row r="21" spans="1:28" ht="38.25">
      <c r="A21" s="20" t="s">
        <v>20</v>
      </c>
      <c r="B21" s="62">
        <v>9921553</v>
      </c>
      <c r="C21" s="63"/>
      <c r="D21" s="63"/>
      <c r="E21" s="63">
        <f t="shared" si="0"/>
        <v>9921553</v>
      </c>
      <c r="F21" s="63"/>
      <c r="G21" s="63"/>
      <c r="H21" s="63"/>
      <c r="I21" s="63">
        <f t="shared" si="1"/>
        <v>9921553</v>
      </c>
      <c r="J21" s="63"/>
      <c r="K21" s="63"/>
      <c r="L21" s="63">
        <v>139200</v>
      </c>
      <c r="M21" s="63"/>
      <c r="N21" s="63">
        <v>100604</v>
      </c>
      <c r="O21" s="63"/>
      <c r="P21" s="63"/>
      <c r="Q21" s="63"/>
      <c r="R21" s="63">
        <f t="shared" si="2"/>
        <v>10161357</v>
      </c>
      <c r="S21" s="63"/>
      <c r="T21" s="63"/>
      <c r="U21" s="63"/>
      <c r="V21" s="63">
        <v>55000</v>
      </c>
      <c r="W21" s="63"/>
      <c r="X21" s="63"/>
      <c r="Y21" s="62">
        <v>10258694</v>
      </c>
      <c r="Z21" s="62">
        <v>10253791</v>
      </c>
      <c r="AA21" s="64">
        <v>99.9</v>
      </c>
      <c r="AB21" s="16"/>
    </row>
    <row r="22" spans="1:28" ht="12.75">
      <c r="A22" s="21" t="s">
        <v>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0"/>
      <c r="Z22" s="40"/>
      <c r="AA22" s="45"/>
      <c r="AB22" s="16"/>
    </row>
    <row r="23" spans="1:28" ht="12.75">
      <c r="A23" s="21" t="s">
        <v>36</v>
      </c>
      <c r="B23" s="40">
        <v>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10258518</v>
      </c>
      <c r="Z23" s="40">
        <v>10253616</v>
      </c>
      <c r="AA23" s="45">
        <v>99.9</v>
      </c>
      <c r="AB23" s="16"/>
    </row>
    <row r="24" spans="1:28" ht="12.75">
      <c r="A24" s="21" t="s">
        <v>37</v>
      </c>
      <c r="B24" s="40"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176</v>
      </c>
      <c r="Z24" s="40">
        <v>175</v>
      </c>
      <c r="AA24" s="45">
        <v>99.4</v>
      </c>
      <c r="AB24" s="16"/>
    </row>
    <row r="25" spans="1:28" ht="12.75">
      <c r="A25" s="21" t="s">
        <v>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0"/>
      <c r="Z25" s="40"/>
      <c r="AA25" s="45"/>
      <c r="AB25" s="16"/>
    </row>
    <row r="26" spans="1:28" ht="25.5">
      <c r="A26" s="21" t="s">
        <v>9</v>
      </c>
      <c r="B26" s="46">
        <v>212959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6">
        <v>192020</v>
      </c>
      <c r="Z26" s="46">
        <v>190653</v>
      </c>
      <c r="AA26" s="49">
        <v>99.3</v>
      </c>
      <c r="AB26" s="16"/>
    </row>
    <row r="27" spans="1:28" ht="12.75">
      <c r="A27" s="20" t="s">
        <v>38</v>
      </c>
      <c r="B27" s="4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0"/>
      <c r="Z27" s="40"/>
      <c r="AA27" s="45"/>
      <c r="AB27" s="16"/>
    </row>
    <row r="28" spans="1:28" ht="12.75">
      <c r="A28" s="21" t="s">
        <v>39</v>
      </c>
      <c r="B28" s="40">
        <v>1104524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0">
        <v>1121571</v>
      </c>
      <c r="Z28" s="40">
        <v>1121693</v>
      </c>
      <c r="AA28" s="45">
        <v>100</v>
      </c>
      <c r="AB28" s="16"/>
    </row>
    <row r="29" spans="1:28" ht="25.5">
      <c r="A29" s="65" t="s">
        <v>58</v>
      </c>
      <c r="B29" s="46">
        <v>1101798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6">
        <v>1127455</v>
      </c>
      <c r="Z29" s="46">
        <v>1127450</v>
      </c>
      <c r="AA29" s="49">
        <v>100</v>
      </c>
      <c r="AB29" s="16"/>
    </row>
    <row r="30" spans="1:28" ht="12.75">
      <c r="A30" s="21" t="s">
        <v>40</v>
      </c>
      <c r="B30" s="40">
        <v>6814060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0">
        <v>7075584</v>
      </c>
      <c r="Z30" s="40">
        <v>7071086</v>
      </c>
      <c r="AA30" s="45">
        <v>99.9</v>
      </c>
      <c r="AB30" s="16"/>
    </row>
    <row r="31" spans="1:28" ht="25.5">
      <c r="A31" s="20" t="s">
        <v>28</v>
      </c>
      <c r="B31" s="46">
        <f>SUM(B33+B37+B41+B42+B45+B47+B48)</f>
        <v>22156083</v>
      </c>
      <c r="C31" s="47">
        <f>SUM(C33+C37+C41+C42+C45+C47+C48)</f>
        <v>956160430</v>
      </c>
      <c r="D31" s="47">
        <f>SUM(D33+D37+D41+D42+D45+D47+D48)</f>
        <v>-18147369</v>
      </c>
      <c r="E31" s="47">
        <f>SUM(E33+E37+E41+E42+E45+E47+E48)</f>
        <v>960169144</v>
      </c>
      <c r="F31" s="47">
        <v>6700000</v>
      </c>
      <c r="G31" s="47">
        <v>-1659800</v>
      </c>
      <c r="H31" s="47"/>
      <c r="I31" s="47">
        <f t="shared" si="1"/>
        <v>965209344</v>
      </c>
      <c r="J31" s="47">
        <v>-600000</v>
      </c>
      <c r="K31" s="47">
        <v>3500000</v>
      </c>
      <c r="L31" s="47">
        <v>139200</v>
      </c>
      <c r="M31" s="47">
        <v>1800000</v>
      </c>
      <c r="N31" s="47">
        <v>48366929.7</v>
      </c>
      <c r="O31" s="47">
        <v>5387900</v>
      </c>
      <c r="P31" s="47"/>
      <c r="Q31" s="47"/>
      <c r="R31" s="47">
        <f t="shared" si="2"/>
        <v>1023803373.7</v>
      </c>
      <c r="S31" s="47"/>
      <c r="T31" s="47"/>
      <c r="U31" s="47"/>
      <c r="V31" s="47"/>
      <c r="W31" s="47"/>
      <c r="X31" s="47"/>
      <c r="Y31" s="46">
        <v>22453602</v>
      </c>
      <c r="Z31" s="66">
        <f>Z33+Z37+Z41+Z42+Z45+Z47+Z48</f>
        <v>22388923</v>
      </c>
      <c r="AA31" s="49">
        <v>99.7</v>
      </c>
      <c r="AB31" s="2"/>
    </row>
    <row r="32" spans="1:28" ht="12.75">
      <c r="A32" s="21" t="s">
        <v>1</v>
      </c>
      <c r="B32" s="40"/>
      <c r="C32" s="43"/>
      <c r="D32" s="43"/>
      <c r="E32" s="43">
        <f aca="true" t="shared" si="3" ref="E32:E51">SUM(B32:D32)</f>
        <v>0</v>
      </c>
      <c r="F32" s="43"/>
      <c r="G32" s="43"/>
      <c r="H32" s="43"/>
      <c r="I32" s="43">
        <f t="shared" si="1"/>
        <v>0</v>
      </c>
      <c r="J32" s="43"/>
      <c r="K32" s="43"/>
      <c r="L32" s="43"/>
      <c r="M32" s="43"/>
      <c r="N32" s="43"/>
      <c r="O32" s="43"/>
      <c r="P32" s="43"/>
      <c r="Q32" s="43"/>
      <c r="R32" s="43">
        <f t="shared" si="2"/>
        <v>0</v>
      </c>
      <c r="S32" s="43"/>
      <c r="T32" s="43"/>
      <c r="U32" s="43"/>
      <c r="V32" s="43"/>
      <c r="W32" s="43"/>
      <c r="X32" s="43"/>
      <c r="Y32" s="40"/>
      <c r="Z32" s="40"/>
      <c r="AA32" s="45"/>
      <c r="AB32" s="16"/>
    </row>
    <row r="33" spans="1:28" ht="12.75">
      <c r="A33" s="20" t="s">
        <v>11</v>
      </c>
      <c r="B33" s="40">
        <v>2233562</v>
      </c>
      <c r="C33" s="43">
        <v>198000</v>
      </c>
      <c r="D33" s="43"/>
      <c r="E33" s="43">
        <f t="shared" si="3"/>
        <v>2431562</v>
      </c>
      <c r="F33" s="43"/>
      <c r="G33" s="43"/>
      <c r="H33" s="43"/>
      <c r="I33" s="43">
        <f t="shared" si="1"/>
        <v>2431562</v>
      </c>
      <c r="J33" s="43"/>
      <c r="K33" s="43"/>
      <c r="L33" s="43"/>
      <c r="M33" s="43"/>
      <c r="N33" s="43">
        <v>382602</v>
      </c>
      <c r="O33" s="43">
        <v>5387900</v>
      </c>
      <c r="P33" s="43"/>
      <c r="Q33" s="43"/>
      <c r="R33" s="43">
        <f t="shared" si="2"/>
        <v>8202064</v>
      </c>
      <c r="S33" s="43"/>
      <c r="T33" s="43"/>
      <c r="U33" s="43">
        <v>3600000</v>
      </c>
      <c r="V33" s="43"/>
      <c r="W33" s="43"/>
      <c r="X33" s="43"/>
      <c r="Y33" s="40">
        <v>2365066</v>
      </c>
      <c r="Z33" s="40">
        <v>2363147</v>
      </c>
      <c r="AA33" s="45">
        <v>99.9</v>
      </c>
      <c r="AB33" s="18"/>
    </row>
    <row r="34" spans="1:28" ht="12.75">
      <c r="A34" s="20" t="s">
        <v>45</v>
      </c>
      <c r="B34" s="40">
        <v>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0">
        <v>7</v>
      </c>
      <c r="Z34" s="40">
        <v>7</v>
      </c>
      <c r="AA34" s="45">
        <v>100</v>
      </c>
      <c r="AB34" s="18"/>
    </row>
    <row r="35" spans="1:28" ht="12.75">
      <c r="A35" s="20" t="s">
        <v>46</v>
      </c>
      <c r="B35" s="40">
        <v>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0">
        <v>655</v>
      </c>
      <c r="Z35" s="40">
        <v>655</v>
      </c>
      <c r="AA35" s="45">
        <v>100</v>
      </c>
      <c r="AB35" s="18"/>
    </row>
    <row r="36" spans="1:28" ht="25.5">
      <c r="A36" s="20" t="s">
        <v>47</v>
      </c>
      <c r="B36" s="40">
        <v>0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0">
        <v>1067</v>
      </c>
      <c r="Z36" s="40">
        <v>0</v>
      </c>
      <c r="AA36" s="45">
        <f>SUM(Z36/Y36)</f>
        <v>0</v>
      </c>
      <c r="AB36" s="18"/>
    </row>
    <row r="37" spans="1:28" ht="12.75">
      <c r="A37" s="20" t="s">
        <v>10</v>
      </c>
      <c r="B37" s="40">
        <v>16235991</v>
      </c>
      <c r="C37" s="43">
        <v>878813830</v>
      </c>
      <c r="D37" s="43">
        <v>-12559702</v>
      </c>
      <c r="E37" s="43">
        <f t="shared" si="3"/>
        <v>882490119</v>
      </c>
      <c r="F37" s="43"/>
      <c r="G37" s="43">
        <v>-716900</v>
      </c>
      <c r="H37" s="43"/>
      <c r="I37" s="43">
        <f t="shared" si="1"/>
        <v>881773219</v>
      </c>
      <c r="J37" s="43">
        <v>-600000</v>
      </c>
      <c r="K37" s="43"/>
      <c r="L37" s="43"/>
      <c r="M37" s="43"/>
      <c r="N37" s="43"/>
      <c r="O37" s="43"/>
      <c r="P37" s="43">
        <v>-12230000</v>
      </c>
      <c r="Q37" s="43"/>
      <c r="R37" s="43">
        <f t="shared" si="2"/>
        <v>868943219</v>
      </c>
      <c r="S37" s="43"/>
      <c r="T37" s="43">
        <v>-2982295</v>
      </c>
      <c r="U37" s="43"/>
      <c r="V37" s="43"/>
      <c r="W37" s="43">
        <v>-950000</v>
      </c>
      <c r="X37" s="67"/>
      <c r="Y37" s="40">
        <v>16126017</v>
      </c>
      <c r="Z37" s="40">
        <v>16066497</v>
      </c>
      <c r="AA37" s="45">
        <v>99.6</v>
      </c>
      <c r="AB37" s="18"/>
    </row>
    <row r="38" spans="1:28" ht="25.5">
      <c r="A38" s="21" t="s">
        <v>22</v>
      </c>
      <c r="B38" s="46">
        <v>393734</v>
      </c>
      <c r="C38" s="47">
        <v>117276700</v>
      </c>
      <c r="D38" s="47"/>
      <c r="E38" s="47">
        <f t="shared" si="3"/>
        <v>117670434</v>
      </c>
      <c r="F38" s="47"/>
      <c r="G38" s="47"/>
      <c r="H38" s="47"/>
      <c r="I38" s="47">
        <f t="shared" si="1"/>
        <v>117670434</v>
      </c>
      <c r="J38" s="47"/>
      <c r="K38" s="47"/>
      <c r="L38" s="47"/>
      <c r="M38" s="47"/>
      <c r="N38" s="47"/>
      <c r="O38" s="47"/>
      <c r="P38" s="47"/>
      <c r="Q38" s="47"/>
      <c r="R38" s="47">
        <f t="shared" si="2"/>
        <v>117670434</v>
      </c>
      <c r="S38" s="47"/>
      <c r="T38" s="47"/>
      <c r="U38" s="47"/>
      <c r="V38" s="47"/>
      <c r="W38" s="47"/>
      <c r="X38" s="47"/>
      <c r="Y38" s="46">
        <v>191625</v>
      </c>
      <c r="Z38" s="46">
        <v>183514</v>
      </c>
      <c r="AA38" s="49">
        <v>95.8</v>
      </c>
      <c r="AB38" s="18"/>
    </row>
    <row r="39" spans="1:28" ht="12.75">
      <c r="A39" s="21" t="s">
        <v>21</v>
      </c>
      <c r="B39" s="40">
        <v>1218242</v>
      </c>
      <c r="C39" s="43">
        <v>216375700</v>
      </c>
      <c r="D39" s="43"/>
      <c r="E39" s="43">
        <f t="shared" si="3"/>
        <v>217593942</v>
      </c>
      <c r="F39" s="43"/>
      <c r="G39" s="43"/>
      <c r="H39" s="43"/>
      <c r="I39" s="43">
        <f t="shared" si="1"/>
        <v>217593942</v>
      </c>
      <c r="J39" s="43"/>
      <c r="K39" s="43"/>
      <c r="L39" s="43"/>
      <c r="M39" s="43"/>
      <c r="N39" s="43"/>
      <c r="O39" s="43"/>
      <c r="P39" s="43">
        <v>2650000</v>
      </c>
      <c r="Q39" s="43"/>
      <c r="R39" s="43">
        <f t="shared" si="2"/>
        <v>220243942</v>
      </c>
      <c r="S39" s="43"/>
      <c r="T39" s="43"/>
      <c r="U39" s="43"/>
      <c r="V39" s="43"/>
      <c r="W39" s="43"/>
      <c r="X39" s="43"/>
      <c r="Y39" s="40">
        <v>1013896</v>
      </c>
      <c r="Z39" s="40">
        <v>984483</v>
      </c>
      <c r="AA39" s="45">
        <v>97.1</v>
      </c>
      <c r="AB39" s="18"/>
    </row>
    <row r="40" spans="1:28" ht="12.75">
      <c r="A40" s="21" t="s">
        <v>23</v>
      </c>
      <c r="B40" s="40">
        <v>254959</v>
      </c>
      <c r="C40" s="43"/>
      <c r="D40" s="43"/>
      <c r="E40" s="43">
        <f t="shared" si="3"/>
        <v>254959</v>
      </c>
      <c r="F40" s="43"/>
      <c r="G40" s="43"/>
      <c r="H40" s="43"/>
      <c r="I40" s="43">
        <f t="shared" si="1"/>
        <v>254959</v>
      </c>
      <c r="J40" s="43"/>
      <c r="K40" s="43"/>
      <c r="L40" s="43"/>
      <c r="M40" s="43"/>
      <c r="N40" s="43"/>
      <c r="O40" s="43"/>
      <c r="P40" s="43">
        <v>-1283000</v>
      </c>
      <c r="Q40" s="43"/>
      <c r="R40" s="43">
        <f t="shared" si="2"/>
        <v>-1028041</v>
      </c>
      <c r="S40" s="43"/>
      <c r="T40" s="43"/>
      <c r="U40" s="43"/>
      <c r="V40" s="43"/>
      <c r="W40" s="43"/>
      <c r="X40" s="43"/>
      <c r="Y40" s="40">
        <v>103354</v>
      </c>
      <c r="Z40" s="40">
        <v>104228</v>
      </c>
      <c r="AA40" s="45">
        <v>100.8</v>
      </c>
      <c r="AB40" s="18"/>
    </row>
    <row r="41" spans="1:28" ht="12.75">
      <c r="A41" s="20" t="s">
        <v>12</v>
      </c>
      <c r="B41" s="40">
        <v>1190726</v>
      </c>
      <c r="C41" s="43">
        <v>19746600</v>
      </c>
      <c r="D41" s="43"/>
      <c r="E41" s="43">
        <f t="shared" si="3"/>
        <v>20937326</v>
      </c>
      <c r="F41" s="43"/>
      <c r="G41" s="43">
        <v>-942900</v>
      </c>
      <c r="H41" s="43"/>
      <c r="I41" s="43">
        <f t="shared" si="1"/>
        <v>19994426</v>
      </c>
      <c r="J41" s="43"/>
      <c r="K41" s="43">
        <v>3500000</v>
      </c>
      <c r="L41" s="43">
        <v>139200</v>
      </c>
      <c r="M41" s="43"/>
      <c r="N41" s="43"/>
      <c r="O41" s="43"/>
      <c r="P41" s="43">
        <v>12230000</v>
      </c>
      <c r="Q41" s="43"/>
      <c r="R41" s="43">
        <f t="shared" si="2"/>
        <v>35863626</v>
      </c>
      <c r="S41" s="43"/>
      <c r="T41" s="43"/>
      <c r="U41" s="43"/>
      <c r="V41" s="43"/>
      <c r="W41" s="43">
        <v>950000</v>
      </c>
      <c r="X41" s="43"/>
      <c r="Y41" s="40">
        <v>1355836</v>
      </c>
      <c r="Z41" s="40">
        <v>1351371</v>
      </c>
      <c r="AA41" s="45">
        <v>99.7</v>
      </c>
      <c r="AB41" s="18"/>
    </row>
    <row r="42" spans="1:28" ht="12.75">
      <c r="A42" s="20" t="s">
        <v>13</v>
      </c>
      <c r="B42" s="40">
        <v>2478813</v>
      </c>
      <c r="C42" s="43">
        <v>56565000</v>
      </c>
      <c r="D42" s="43">
        <v>-5587667</v>
      </c>
      <c r="E42" s="43">
        <f t="shared" si="3"/>
        <v>53456146</v>
      </c>
      <c r="F42" s="43">
        <v>6700000</v>
      </c>
      <c r="G42" s="43"/>
      <c r="H42" s="43"/>
      <c r="I42" s="43">
        <f t="shared" si="1"/>
        <v>60156146</v>
      </c>
      <c r="J42" s="43"/>
      <c r="K42" s="43"/>
      <c r="L42" s="43"/>
      <c r="M42" s="43">
        <v>1800000</v>
      </c>
      <c r="N42" s="43">
        <v>47984327.7</v>
      </c>
      <c r="O42" s="43"/>
      <c r="P42" s="43"/>
      <c r="Q42" s="43"/>
      <c r="R42" s="43">
        <f t="shared" si="2"/>
        <v>109940473.7</v>
      </c>
      <c r="S42" s="43"/>
      <c r="T42" s="43"/>
      <c r="U42" s="43">
        <v>-3600000</v>
      </c>
      <c r="V42" s="43"/>
      <c r="W42" s="43"/>
      <c r="X42" s="43"/>
      <c r="Y42" s="40">
        <v>2584849</v>
      </c>
      <c r="Z42" s="40">
        <v>2589036</v>
      </c>
      <c r="AA42" s="45">
        <v>100.2</v>
      </c>
      <c r="AB42" s="18"/>
    </row>
    <row r="43" spans="1:28" ht="12.75">
      <c r="A43" s="21" t="s">
        <v>24</v>
      </c>
      <c r="B43" s="40">
        <v>398165</v>
      </c>
      <c r="C43" s="43"/>
      <c r="D43" s="43"/>
      <c r="E43" s="43">
        <f t="shared" si="3"/>
        <v>398165</v>
      </c>
      <c r="F43" s="43"/>
      <c r="G43" s="43"/>
      <c r="H43" s="43"/>
      <c r="I43" s="43">
        <f t="shared" si="1"/>
        <v>398165</v>
      </c>
      <c r="J43" s="43"/>
      <c r="K43" s="43"/>
      <c r="L43" s="43"/>
      <c r="M43" s="43"/>
      <c r="N43" s="43"/>
      <c r="O43" s="43"/>
      <c r="P43" s="43"/>
      <c r="Q43" s="43"/>
      <c r="R43" s="43">
        <f t="shared" si="2"/>
        <v>398165</v>
      </c>
      <c r="S43" s="43"/>
      <c r="T43" s="43"/>
      <c r="U43" s="43"/>
      <c r="V43" s="43"/>
      <c r="W43" s="43"/>
      <c r="X43" s="43"/>
      <c r="Y43" s="40">
        <v>401508</v>
      </c>
      <c r="Z43" s="40">
        <v>408033</v>
      </c>
      <c r="AA43" s="45">
        <v>101.6</v>
      </c>
      <c r="AB43" s="18"/>
    </row>
    <row r="44" spans="1:28" ht="24.75" customHeight="1">
      <c r="A44" s="22" t="s">
        <v>16</v>
      </c>
      <c r="B44" s="40"/>
      <c r="C44" s="43"/>
      <c r="D44" s="43"/>
      <c r="E44" s="43">
        <f t="shared" si="3"/>
        <v>0</v>
      </c>
      <c r="F44" s="43"/>
      <c r="G44" s="43"/>
      <c r="H44" s="43"/>
      <c r="I44" s="43">
        <f t="shared" si="1"/>
        <v>0</v>
      </c>
      <c r="J44" s="43"/>
      <c r="K44" s="43"/>
      <c r="L44" s="43"/>
      <c r="M44" s="43"/>
      <c r="N44" s="43"/>
      <c r="O44" s="43"/>
      <c r="P44" s="43"/>
      <c r="Q44" s="43"/>
      <c r="R44" s="43">
        <f t="shared" si="2"/>
        <v>0</v>
      </c>
      <c r="S44" s="43"/>
      <c r="T44" s="43"/>
      <c r="U44" s="43"/>
      <c r="V44" s="43"/>
      <c r="W44" s="43"/>
      <c r="X44" s="43"/>
      <c r="Y44" s="40"/>
      <c r="Z44" s="40"/>
      <c r="AA44" s="45"/>
      <c r="AB44" s="18"/>
    </row>
    <row r="45" spans="1:28" ht="25.5">
      <c r="A45" s="20" t="s">
        <v>17</v>
      </c>
      <c r="B45" s="46">
        <v>1000</v>
      </c>
      <c r="C45" s="47"/>
      <c r="D45" s="47"/>
      <c r="E45" s="47">
        <f t="shared" si="3"/>
        <v>1000</v>
      </c>
      <c r="F45" s="47"/>
      <c r="G45" s="47"/>
      <c r="H45" s="47"/>
      <c r="I45" s="47">
        <f t="shared" si="1"/>
        <v>1000</v>
      </c>
      <c r="J45" s="47"/>
      <c r="K45" s="47"/>
      <c r="L45" s="47"/>
      <c r="M45" s="47"/>
      <c r="N45" s="47"/>
      <c r="O45" s="47"/>
      <c r="P45" s="47"/>
      <c r="Q45" s="47"/>
      <c r="R45" s="47">
        <f t="shared" si="2"/>
        <v>1000</v>
      </c>
      <c r="S45" s="47"/>
      <c r="T45" s="47"/>
      <c r="U45" s="47"/>
      <c r="V45" s="47"/>
      <c r="W45" s="47"/>
      <c r="X45" s="47"/>
      <c r="Y45" s="46">
        <v>1000</v>
      </c>
      <c r="Z45" s="46">
        <v>999</v>
      </c>
      <c r="AA45" s="49">
        <v>100</v>
      </c>
      <c r="AB45" s="18"/>
    </row>
    <row r="46" spans="1:28" ht="25.5">
      <c r="A46" s="23" t="s">
        <v>3</v>
      </c>
      <c r="B46" s="40"/>
      <c r="C46" s="43"/>
      <c r="D46" s="43"/>
      <c r="E46" s="43">
        <f t="shared" si="3"/>
        <v>0</v>
      </c>
      <c r="F46" s="43"/>
      <c r="G46" s="43"/>
      <c r="H46" s="43"/>
      <c r="I46" s="43">
        <f t="shared" si="1"/>
        <v>0</v>
      </c>
      <c r="J46" s="43"/>
      <c r="K46" s="43"/>
      <c r="L46" s="43"/>
      <c r="M46" s="43"/>
      <c r="N46" s="43"/>
      <c r="O46" s="43"/>
      <c r="P46" s="43"/>
      <c r="Q46" s="43"/>
      <c r="R46" s="43">
        <f t="shared" si="2"/>
        <v>0</v>
      </c>
      <c r="S46" s="43"/>
      <c r="T46" s="43"/>
      <c r="U46" s="43"/>
      <c r="V46" s="43"/>
      <c r="W46" s="43"/>
      <c r="X46" s="43"/>
      <c r="Y46" s="40"/>
      <c r="Z46" s="40"/>
      <c r="AA46" s="45"/>
      <c r="AB46" s="18"/>
    </row>
    <row r="47" spans="1:28" ht="25.5">
      <c r="A47" s="24" t="s">
        <v>15</v>
      </c>
      <c r="B47" s="46">
        <v>4500</v>
      </c>
      <c r="C47" s="47">
        <v>687000</v>
      </c>
      <c r="D47" s="47"/>
      <c r="E47" s="47">
        <f t="shared" si="3"/>
        <v>691500</v>
      </c>
      <c r="F47" s="47"/>
      <c r="G47" s="47"/>
      <c r="H47" s="47"/>
      <c r="I47" s="47">
        <f t="shared" si="1"/>
        <v>691500</v>
      </c>
      <c r="J47" s="47"/>
      <c r="K47" s="47"/>
      <c r="L47" s="47"/>
      <c r="M47" s="47"/>
      <c r="N47" s="47"/>
      <c r="O47" s="47"/>
      <c r="P47" s="47"/>
      <c r="Q47" s="47"/>
      <c r="R47" s="47">
        <f t="shared" si="2"/>
        <v>691500</v>
      </c>
      <c r="S47" s="47"/>
      <c r="T47" s="47"/>
      <c r="U47" s="47"/>
      <c r="V47" s="47"/>
      <c r="W47" s="47"/>
      <c r="X47" s="47"/>
      <c r="Y47" s="46">
        <v>7187</v>
      </c>
      <c r="Z47" s="46">
        <v>7203</v>
      </c>
      <c r="AA47" s="49">
        <v>100.2</v>
      </c>
      <c r="AB47" s="18"/>
    </row>
    <row r="48" spans="1:28" ht="12.75">
      <c r="A48" s="24" t="s">
        <v>14</v>
      </c>
      <c r="B48" s="40">
        <v>11491</v>
      </c>
      <c r="C48" s="43">
        <v>150000</v>
      </c>
      <c r="D48" s="43"/>
      <c r="E48" s="43">
        <f t="shared" si="3"/>
        <v>161491</v>
      </c>
      <c r="F48" s="43"/>
      <c r="G48" s="43"/>
      <c r="H48" s="43"/>
      <c r="I48" s="43">
        <f t="shared" si="1"/>
        <v>161491</v>
      </c>
      <c r="J48" s="43"/>
      <c r="K48" s="43"/>
      <c r="L48" s="43"/>
      <c r="M48" s="43"/>
      <c r="N48" s="43"/>
      <c r="O48" s="43"/>
      <c r="P48" s="43"/>
      <c r="Q48" s="43"/>
      <c r="R48" s="43">
        <f t="shared" si="2"/>
        <v>161491</v>
      </c>
      <c r="S48" s="43"/>
      <c r="T48" s="43">
        <v>2982295</v>
      </c>
      <c r="U48" s="43"/>
      <c r="V48" s="43"/>
      <c r="W48" s="43"/>
      <c r="X48" s="43"/>
      <c r="Y48" s="40">
        <v>12580</v>
      </c>
      <c r="Z48" s="40">
        <v>10670</v>
      </c>
      <c r="AA48" s="45">
        <v>84.8</v>
      </c>
      <c r="AB48" s="18"/>
    </row>
    <row r="49" spans="1:28" ht="12.75">
      <c r="A49" s="23" t="s">
        <v>2</v>
      </c>
      <c r="B49" s="40">
        <v>4408</v>
      </c>
      <c r="C49" s="43"/>
      <c r="D49" s="43"/>
      <c r="E49" s="43">
        <f t="shared" si="3"/>
        <v>4408</v>
      </c>
      <c r="F49" s="43"/>
      <c r="G49" s="43"/>
      <c r="H49" s="43"/>
      <c r="I49" s="43">
        <f t="shared" si="1"/>
        <v>4408</v>
      </c>
      <c r="J49" s="43"/>
      <c r="K49" s="43"/>
      <c r="L49" s="43"/>
      <c r="M49" s="43"/>
      <c r="N49" s="43"/>
      <c r="O49" s="43"/>
      <c r="P49" s="43"/>
      <c r="Q49" s="43"/>
      <c r="R49" s="43">
        <f t="shared" si="2"/>
        <v>4408</v>
      </c>
      <c r="S49" s="43"/>
      <c r="T49" s="43"/>
      <c r="U49" s="43"/>
      <c r="V49" s="43"/>
      <c r="W49" s="43"/>
      <c r="X49" s="43"/>
      <c r="Y49" s="40">
        <v>4408</v>
      </c>
      <c r="Z49" s="40">
        <v>0</v>
      </c>
      <c r="AA49" s="45">
        <f>SUM(Z49/Y49)</f>
        <v>0</v>
      </c>
      <c r="AB49" s="18"/>
    </row>
    <row r="50" spans="1:28" ht="12.75">
      <c r="A50" s="24" t="s">
        <v>10</v>
      </c>
      <c r="B50" s="40">
        <v>4408</v>
      </c>
      <c r="C50" s="43"/>
      <c r="D50" s="43"/>
      <c r="E50" s="43">
        <f t="shared" si="3"/>
        <v>4408</v>
      </c>
      <c r="F50" s="43"/>
      <c r="G50" s="43"/>
      <c r="H50" s="43"/>
      <c r="I50" s="43">
        <f t="shared" si="1"/>
        <v>4408</v>
      </c>
      <c r="J50" s="43"/>
      <c r="K50" s="43"/>
      <c r="L50" s="43"/>
      <c r="M50" s="43"/>
      <c r="N50" s="43"/>
      <c r="O50" s="43"/>
      <c r="P50" s="43"/>
      <c r="Q50" s="43"/>
      <c r="R50" s="43">
        <f t="shared" si="2"/>
        <v>4408</v>
      </c>
      <c r="S50" s="43"/>
      <c r="T50" s="43"/>
      <c r="U50" s="43"/>
      <c r="V50" s="43"/>
      <c r="W50" s="43"/>
      <c r="X50" s="43"/>
      <c r="Y50" s="40">
        <v>4408</v>
      </c>
      <c r="Z50" s="40">
        <v>0</v>
      </c>
      <c r="AA50" s="45">
        <f>SUM(Z50/Y50)</f>
        <v>0</v>
      </c>
      <c r="AB50" s="18"/>
    </row>
    <row r="51" spans="1:28" ht="26.25" thickBot="1">
      <c r="A51" s="68" t="s">
        <v>29</v>
      </c>
      <c r="B51" s="69">
        <v>126029</v>
      </c>
      <c r="C51" s="70"/>
      <c r="D51" s="70"/>
      <c r="E51" s="70">
        <f t="shared" si="3"/>
        <v>126029</v>
      </c>
      <c r="F51" s="70"/>
      <c r="G51" s="70"/>
      <c r="H51" s="70"/>
      <c r="I51" s="70">
        <f t="shared" si="1"/>
        <v>126029</v>
      </c>
      <c r="J51" s="70"/>
      <c r="K51" s="70"/>
      <c r="L51" s="70"/>
      <c r="M51" s="70"/>
      <c r="N51" s="70"/>
      <c r="O51" s="70"/>
      <c r="P51" s="70"/>
      <c r="Q51" s="70"/>
      <c r="R51" s="70">
        <f t="shared" si="2"/>
        <v>126029</v>
      </c>
      <c r="S51" s="70"/>
      <c r="T51" s="70"/>
      <c r="U51" s="70"/>
      <c r="V51" s="70"/>
      <c r="W51" s="70"/>
      <c r="X51" s="70"/>
      <c r="Y51" s="69">
        <v>129834</v>
      </c>
      <c r="Z51" s="69">
        <v>129831</v>
      </c>
      <c r="AA51" s="71">
        <v>100</v>
      </c>
      <c r="AB51" s="16"/>
    </row>
    <row r="52" spans="1:28" ht="12.75">
      <c r="A52" s="25"/>
      <c r="B52" s="3"/>
      <c r="C52" s="4"/>
      <c r="D52" s="5"/>
      <c r="E52" s="3"/>
      <c r="F52" s="6"/>
      <c r="G52" s="6"/>
      <c r="H52" s="7"/>
      <c r="I52" s="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"/>
      <c r="Z52" s="8"/>
      <c r="AA52" s="8"/>
      <c r="AB52" s="16"/>
    </row>
    <row r="53" spans="1:28" ht="12.75">
      <c r="A53" s="26" t="s">
        <v>42</v>
      </c>
      <c r="B53" s="9"/>
      <c r="C53" s="10"/>
      <c r="D53" s="10"/>
      <c r="E53" s="3"/>
      <c r="F53" s="11"/>
      <c r="G53" s="11"/>
      <c r="H53" s="12"/>
      <c r="I53" s="3"/>
      <c r="J53" s="11"/>
      <c r="K53" s="11"/>
      <c r="L53" s="11"/>
      <c r="M53" s="11"/>
      <c r="N53" s="11"/>
      <c r="O53" s="11"/>
      <c r="P53" s="11"/>
      <c r="Q53" s="11"/>
      <c r="R53" s="6"/>
      <c r="S53" s="11"/>
      <c r="T53" s="11"/>
      <c r="U53" s="11"/>
      <c r="V53" s="11"/>
      <c r="W53" s="13"/>
      <c r="X53" s="11"/>
      <c r="Y53" s="8"/>
      <c r="Z53" s="8"/>
      <c r="AA53" s="8"/>
      <c r="AB53" s="16"/>
    </row>
    <row r="54" spans="1:28" ht="12.7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6"/>
      <c r="X54" s="16"/>
      <c r="Y54" s="16"/>
      <c r="Z54" s="16"/>
      <c r="AA54" s="16"/>
      <c r="AB54" s="16"/>
    </row>
    <row r="55" spans="1:28" ht="12.7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6"/>
      <c r="X55" s="16"/>
      <c r="Y55" s="16"/>
      <c r="Z55" s="16"/>
      <c r="AA55" s="16"/>
      <c r="AB55" s="16"/>
    </row>
    <row r="56" spans="1:28" ht="12.75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6"/>
      <c r="X56" s="16"/>
      <c r="Y56" s="16"/>
      <c r="Z56" s="16"/>
      <c r="AA56" s="16"/>
      <c r="AB56" s="16"/>
    </row>
    <row r="57" spans="1:28" ht="12.75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6"/>
      <c r="X57" s="16"/>
      <c r="Y57" s="16"/>
      <c r="Z57" s="16"/>
      <c r="AA57" s="16"/>
      <c r="AB57" s="16"/>
    </row>
    <row r="58" spans="1:28" ht="12.75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6"/>
      <c r="X58" s="16"/>
      <c r="Y58" s="16"/>
      <c r="Z58" s="16"/>
      <c r="AA58" s="16"/>
      <c r="AB58" s="16"/>
    </row>
  </sheetData>
  <mergeCells count="4">
    <mergeCell ref="A2:AA2"/>
    <mergeCell ref="A4:A5"/>
    <mergeCell ref="B4:Z4"/>
    <mergeCell ref="AA4:AA5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Mikulik</dc:creator>
  <cp:keywords/>
  <dc:description/>
  <cp:lastModifiedBy>oravska</cp:lastModifiedBy>
  <cp:lastPrinted>2007-03-25T11:37:31Z</cp:lastPrinted>
  <dcterms:created xsi:type="dcterms:W3CDTF">2002-01-10T07:03:40Z</dcterms:created>
  <dcterms:modified xsi:type="dcterms:W3CDTF">2007-03-26T12:51:25Z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-869500203</vt:i4>
  </property>
  <property fmtid="{D5CDD505-2E9C-101B-9397-08002B2CF9AE}" pid="3" name="_EmailSubject">
    <vt:lpwstr>KM-1-26/Vl-2007 Návrh záverečného účtu kapitoly Ministerstva vnútra  SR za rok 2006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251137661</vt:i4>
  </property>
</Properties>
</file>