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6930" tabRatio="598" activeTab="1"/>
  </bookViews>
  <sheets>
    <sheet name="MF-P-2009" sheetId="1" r:id="rId1"/>
    <sheet name="MF-VP-2009 " sheetId="2" r:id="rId2"/>
    <sheet name="MF-P-2010-2011-03" sheetId="3" r:id="rId3"/>
    <sheet name="MF-VP-2010-2011-04" sheetId="4" r:id="rId4"/>
  </sheets>
  <definedNames>
    <definedName name="_xlnm.Print_Titles" localSheetId="1">'MF-VP-2009 '!$4:$7</definedName>
    <definedName name="_xlnm.Print_Titles" localSheetId="3">'MF-VP-2010-2011-04'!$4:$7</definedName>
  </definedNames>
  <calcPr fullCalcOnLoad="1"/>
</workbook>
</file>

<file path=xl/sharedStrings.xml><?xml version="1.0" encoding="utf-8"?>
<sst xmlns="http://schemas.openxmlformats.org/spreadsheetml/2006/main" count="2017" uniqueCount="441">
  <si>
    <t>Zdroj</t>
  </si>
  <si>
    <t>Príjmy podľa ekonomickej klasifikácie
Položky / podpoložky
Kód</t>
  </si>
  <si>
    <t>Poznámka</t>
  </si>
  <si>
    <t>A.</t>
  </si>
  <si>
    <t>P R Í J M Y</t>
  </si>
  <si>
    <t>D a ň o v é   p r í j m y,  v tom:</t>
  </si>
  <si>
    <t>Poistné</t>
  </si>
  <si>
    <t>Poistné na zdravotné poistenie, v tom:</t>
  </si>
  <si>
    <t>154</t>
  </si>
  <si>
    <t>001</t>
  </si>
  <si>
    <t>Zamestnanci</t>
  </si>
  <si>
    <t>002</t>
  </si>
  <si>
    <t>Samostatne zárobkovo činné osoby</t>
  </si>
  <si>
    <t>004</t>
  </si>
  <si>
    <t>Zamestnávatelia</t>
  </si>
  <si>
    <t>005</t>
  </si>
  <si>
    <t>Štát</t>
  </si>
  <si>
    <t>009</t>
  </si>
  <si>
    <t>Iní platitelia</t>
  </si>
  <si>
    <t>-</t>
  </si>
  <si>
    <t>010</t>
  </si>
  <si>
    <t>Prídel z prerozdeľovania poistného na verejné zdravotné poistenie</t>
  </si>
  <si>
    <t>011</t>
  </si>
  <si>
    <t>Dlžné poistné</t>
  </si>
  <si>
    <t>170</t>
  </si>
  <si>
    <t>Sankcie súvisiace so zdravotným poistením a sociálnym poistením</t>
  </si>
  <si>
    <t>200</t>
  </si>
  <si>
    <t>N e d a ň o v é  p r í j m y,  v tom:</t>
  </si>
  <si>
    <t>210</t>
  </si>
  <si>
    <t>Príjmy z podnikania a z vlastníctva majetku</t>
  </si>
  <si>
    <t>211</t>
  </si>
  <si>
    <t>Príjmy z podnikania</t>
  </si>
  <si>
    <t>003</t>
  </si>
  <si>
    <t>Dividendy</t>
  </si>
  <si>
    <t>212</t>
  </si>
  <si>
    <t>Príjmy z vlastníctva</t>
  </si>
  <si>
    <t>220</t>
  </si>
  <si>
    <t>Administratívne poplatky a iné poplatky a platby, v tom:</t>
  </si>
  <si>
    <t>221</t>
  </si>
  <si>
    <t>Administratívne poplatky</t>
  </si>
  <si>
    <t>Licencie</t>
  </si>
  <si>
    <t>222</t>
  </si>
  <si>
    <t>Pokuty, penále a iné sankcie</t>
  </si>
  <si>
    <t>Za porušenie predpisov</t>
  </si>
  <si>
    <t>223</t>
  </si>
  <si>
    <t>Poplatky a platby z nepriemyselného a náhodného predaja služieb</t>
  </si>
  <si>
    <t>Za predaj výrobkov, tovarov a služieb</t>
  </si>
  <si>
    <t>230</t>
  </si>
  <si>
    <t>Kapitálové príjmy</t>
  </si>
  <si>
    <t>240</t>
  </si>
  <si>
    <t>Úroky z tuzemských úverov, pôžičiek, NFV, vkladov a ážio</t>
  </si>
  <si>
    <t>242</t>
  </si>
  <si>
    <t>Z vkladov</t>
  </si>
  <si>
    <t>243</t>
  </si>
  <si>
    <t>Z účtov finančného hospodárenia</t>
  </si>
  <si>
    <t>290</t>
  </si>
  <si>
    <t>Iné nedaňové príjmy</t>
  </si>
  <si>
    <t>292</t>
  </si>
  <si>
    <t>Ostatné príjmy</t>
  </si>
  <si>
    <t>006</t>
  </si>
  <si>
    <t>Z náhrad poistného plnenia</t>
  </si>
  <si>
    <t>027</t>
  </si>
  <si>
    <t>Iné</t>
  </si>
  <si>
    <t>z výnosov z regresných náhrad</t>
  </si>
  <si>
    <t>z darov súvisiacich s klimatickými pobytmi detí</t>
  </si>
  <si>
    <t>300</t>
  </si>
  <si>
    <t>G r a n t y  a  t r a n s f e r y,  v tom:</t>
  </si>
  <si>
    <t>310</t>
  </si>
  <si>
    <t>Tuzemské bežné granty a transfery, v tom:</t>
  </si>
  <si>
    <t>312</t>
  </si>
  <si>
    <t>Transfery v rámci verejnej správy</t>
  </si>
  <si>
    <t>Zo štátneho rozpočtu</t>
  </si>
  <si>
    <t>Zo štátneho účelového fondu</t>
  </si>
  <si>
    <t>Zo zdravotných poisťovní</t>
  </si>
  <si>
    <t>Z Fondu národného majetku Slovenskej republiky</t>
  </si>
  <si>
    <t>Zo Slovenského pozemkového fondu</t>
  </si>
  <si>
    <t>007</t>
  </si>
  <si>
    <t>z rozpočtu obce</t>
  </si>
  <si>
    <t>008</t>
  </si>
  <si>
    <t>Z rozpočtu vyššieho územného celku</t>
  </si>
  <si>
    <t>Zo Sociálnej poisťovne</t>
  </si>
  <si>
    <t>Zo štátnych finančných aktív</t>
  </si>
  <si>
    <t>Od ostatných subjektov verejnej správy</t>
  </si>
  <si>
    <t>314</t>
  </si>
  <si>
    <t>Transfery subjektom nezaradeným vo verejnej správe v registri...</t>
  </si>
  <si>
    <t>320</t>
  </si>
  <si>
    <t>Tuzemské kapitálové granty a transfery</t>
  </si>
  <si>
    <t>322</t>
  </si>
  <si>
    <t>Z rozpočtu obce</t>
  </si>
  <si>
    <t>324</t>
  </si>
  <si>
    <t>330</t>
  </si>
  <si>
    <t>Zahraničné granty</t>
  </si>
  <si>
    <t>340</t>
  </si>
  <si>
    <t>Zahraničné transfery</t>
  </si>
  <si>
    <t>C.</t>
  </si>
  <si>
    <t>F I N A N Č N É   O P E R Á C I E</t>
  </si>
  <si>
    <t>1.</t>
  </si>
  <si>
    <t>PRÍJMOVÉ OPERÁCIE</t>
  </si>
  <si>
    <t>400</t>
  </si>
  <si>
    <t>Príjmy z transakcií s finančnými aktívami a finančnými pasívami</t>
  </si>
  <si>
    <t>410</t>
  </si>
  <si>
    <t>Zo splátok tuzemských úverov,pôžičiek a NFV (len istín)</t>
  </si>
  <si>
    <t>420</t>
  </si>
  <si>
    <t>Zo splátok zahraničných úverov,pôžičiek a NFV (len istín)</t>
  </si>
  <si>
    <t>430</t>
  </si>
  <si>
    <t>Z predaja majetkových účastí</t>
  </si>
  <si>
    <t>440</t>
  </si>
  <si>
    <t>Z predaja privatizovaného majetku FNM SR a SPF</t>
  </si>
  <si>
    <t>450</t>
  </si>
  <si>
    <t>Z ostatných finančných operácií</t>
  </si>
  <si>
    <t>453</t>
  </si>
  <si>
    <t>Zostatok prostriedkov z predchádzajúcich rokov</t>
  </si>
  <si>
    <t>456</t>
  </si>
  <si>
    <t>Iné príjmové finančné operácie</t>
  </si>
  <si>
    <t>500</t>
  </si>
  <si>
    <t>Prijaté úvery, pôžičky a NFV</t>
  </si>
  <si>
    <t>510</t>
  </si>
  <si>
    <t>Tuzemské úvery, pôžičky a NFV</t>
  </si>
  <si>
    <t>520</t>
  </si>
  <si>
    <t>Zahraničné úvery, pôžičky a NFV</t>
  </si>
  <si>
    <t>Kód
programu /
medzirezort.
Podprogramu</t>
  </si>
  <si>
    <t>Výdavky podľa</t>
  </si>
  <si>
    <t>funkčnej klasifikácie
triedy / podtriedy
Kód</t>
  </si>
  <si>
    <t>ekonomickej klasifikácie
položky/podpoložky
Kód</t>
  </si>
  <si>
    <t>investičná akcia
Kód</t>
  </si>
  <si>
    <t>nealok</t>
  </si>
  <si>
    <t>B.+C.</t>
  </si>
  <si>
    <t>Z D R A V O T N Í C T V O</t>
  </si>
  <si>
    <t>B.</t>
  </si>
  <si>
    <t>V Ý D A V K Y</t>
  </si>
  <si>
    <t>07</t>
  </si>
  <si>
    <t>600</t>
  </si>
  <si>
    <t xml:space="preserve">B e ž n é  v ý d a v k y </t>
  </si>
  <si>
    <t>610</t>
  </si>
  <si>
    <t>Mzdy, platy, služ. príjmy a ostatné osobné  vyrovnania</t>
  </si>
  <si>
    <t>620</t>
  </si>
  <si>
    <t>Poistné a príspevok do poisťovní</t>
  </si>
  <si>
    <t>630</t>
  </si>
  <si>
    <t xml:space="preserve">Tovary a služby </t>
  </si>
  <si>
    <t>631</t>
  </si>
  <si>
    <t>Cestovné náhrady</t>
  </si>
  <si>
    <t>632</t>
  </si>
  <si>
    <t>Energie, voda a komunikácie</t>
  </si>
  <si>
    <t>633</t>
  </si>
  <si>
    <t>Materiál</t>
  </si>
  <si>
    <t>Interiérové vybavenie</t>
  </si>
  <si>
    <t>Výpočtová technika</t>
  </si>
  <si>
    <t>Telekomunikačná technika</t>
  </si>
  <si>
    <t>Prevádzkové stroje, prístroje, zariadenie, technika a náradie</t>
  </si>
  <si>
    <t>Všeobecný materiál</t>
  </si>
  <si>
    <t>Pracovné odevy, obuv a pracovné pomôcky</t>
  </si>
  <si>
    <t>Softvér a licencie</t>
  </si>
  <si>
    <t>Reprezentačné</t>
  </si>
  <si>
    <t>634</t>
  </si>
  <si>
    <t>Poistenie</t>
  </si>
  <si>
    <t>635</t>
  </si>
  <si>
    <t>Rutinná a štandardná údržba</t>
  </si>
  <si>
    <t>636</t>
  </si>
  <si>
    <t>Nájomné za nájom</t>
  </si>
  <si>
    <t>637</t>
  </si>
  <si>
    <t>Služby</t>
  </si>
  <si>
    <t>xxx</t>
  </si>
  <si>
    <t>Školenia, kurzy, semináre, porady, konferencie, sympóziá</t>
  </si>
  <si>
    <t>Všeobecné služby</t>
  </si>
  <si>
    <t>Špeciálne služby</t>
  </si>
  <si>
    <t>Náhrada mzdy a platu</t>
  </si>
  <si>
    <t>Štúdie, expertízy, posudky</t>
  </si>
  <si>
    <t>012</t>
  </si>
  <si>
    <t>Poplatky a odvody</t>
  </si>
  <si>
    <t>odvod na osobitný účet prerozdeľovania</t>
  </si>
  <si>
    <t>príspevok MZ SR na zabezpečenie ZS</t>
  </si>
  <si>
    <t>ostatné poplatky a odvody (poštovné, bankové poplatky a pod.)</t>
  </si>
  <si>
    <t>Prídel do sociálneho fondu</t>
  </si>
  <si>
    <t>Odmeny a príspevky</t>
  </si>
  <si>
    <t>Odmeny pracovníkom mimo pracovného pomeru</t>
  </si>
  <si>
    <t>Zdravotníckym zariadeniam</t>
  </si>
  <si>
    <t>640</t>
  </si>
  <si>
    <t xml:space="preserve">Bežné transfery </t>
  </si>
  <si>
    <t>641</t>
  </si>
  <si>
    <t>Príspevkovej organizácií</t>
  </si>
  <si>
    <t>Štátnemu účelovému fondu</t>
  </si>
  <si>
    <t>Sociálnej poisťovni a zdravotným poisťovniam</t>
  </si>
  <si>
    <t>Rozpočtovej organizácii</t>
  </si>
  <si>
    <t>Verejnej vysokej škole</t>
  </si>
  <si>
    <t>Obci</t>
  </si>
  <si>
    <t>Vyššiemu územnému celku</t>
  </si>
  <si>
    <t>Fondu národného majetku Slovenskej republiky</t>
  </si>
  <si>
    <t>príspevok na činnosť Úradu</t>
  </si>
  <si>
    <t>642</t>
  </si>
  <si>
    <t>Transfery jednotl.a nezisk.právnickým osobám</t>
  </si>
  <si>
    <t>644</t>
  </si>
  <si>
    <t>Transfery nefin.subj.a transf.príspevk.org.nezarad vo ver.spr.</t>
  </si>
  <si>
    <t>Prísp.org.nezaradenej vo verej.spr.v registri organizácií ...</t>
  </si>
  <si>
    <t>645</t>
  </si>
  <si>
    <t>Náklady na likvidáciu štátnych podnikov a a.s.</t>
  </si>
  <si>
    <t>646</t>
  </si>
  <si>
    <t>Náklady spojené s ručením FNM SR za sprivat. Majetok</t>
  </si>
  <si>
    <t>647</t>
  </si>
  <si>
    <t>Transfery do tuzemských finančných inštitúcií</t>
  </si>
  <si>
    <t>649</t>
  </si>
  <si>
    <t>Transfery do zahraničia</t>
  </si>
  <si>
    <t>650</t>
  </si>
  <si>
    <t>Splácanie úrokov a ost.platby súvis.s úvermi,pôžič.a NFV</t>
  </si>
  <si>
    <t>651</t>
  </si>
  <si>
    <t>Splácanie úrokov v tuzemsku</t>
  </si>
  <si>
    <t>Subjektu verejnej správy</t>
  </si>
  <si>
    <t>652</t>
  </si>
  <si>
    <t>Splácanie úrokov do zahraničia</t>
  </si>
  <si>
    <t>700</t>
  </si>
  <si>
    <t>K a p i t á l o v é   v ý d a v k y</t>
  </si>
  <si>
    <t>710</t>
  </si>
  <si>
    <t>Obstarávanie kapitálových aktív</t>
  </si>
  <si>
    <t>711</t>
  </si>
  <si>
    <t>Nákup pozemkov a nehmotných aktív</t>
  </si>
  <si>
    <t>Pozemkov</t>
  </si>
  <si>
    <t>Softvéru</t>
  </si>
  <si>
    <t>Licencií</t>
  </si>
  <si>
    <t>712</t>
  </si>
  <si>
    <t>Nákup budov, objektov alebo ich častí</t>
  </si>
  <si>
    <t>Budov, objektov alebo ich častí</t>
  </si>
  <si>
    <t>713</t>
  </si>
  <si>
    <t>Nákup strojov, prístrojov, zariadení, techniky a náradia</t>
  </si>
  <si>
    <t>Interiérového vybavenia</t>
  </si>
  <si>
    <t>Výpočtovej techniky</t>
  </si>
  <si>
    <t>Telekomunikačnej techniky</t>
  </si>
  <si>
    <t>Prevádzkových strojov, prístrojov, zariadení, techniky a náradia</t>
  </si>
  <si>
    <t>714</t>
  </si>
  <si>
    <t>Nákup dopravných prostriedkov všetkých druhov</t>
  </si>
  <si>
    <t>Osobných automobilov</t>
  </si>
  <si>
    <t>716</t>
  </si>
  <si>
    <t>Prípravná a projektová dokumentácia</t>
  </si>
  <si>
    <t>717</t>
  </si>
  <si>
    <t>Realizácia stavieb a ich technického zhodnotenia</t>
  </si>
  <si>
    <t>Realizácia nových stavieb</t>
  </si>
  <si>
    <t>Rekonštrukcia a modernizácia</t>
  </si>
  <si>
    <t>Prístavby, nadstavby, stavebné úpravy</t>
  </si>
  <si>
    <t>718</t>
  </si>
  <si>
    <t>Rekonštrukcia a modernizácia strojov a zariadení</t>
  </si>
  <si>
    <t>720</t>
  </si>
  <si>
    <t>Kapitálové transfery</t>
  </si>
  <si>
    <t>721</t>
  </si>
  <si>
    <t>Slovenskému pozemkovému fondu</t>
  </si>
  <si>
    <t>722</t>
  </si>
  <si>
    <t>723</t>
  </si>
  <si>
    <t>2.</t>
  </si>
  <si>
    <t>VÝDAVKOVÉ OPERÁCIE</t>
  </si>
  <si>
    <t>800</t>
  </si>
  <si>
    <t>Výdavky z transakcií s fin.aktívami a fin.pasívami</t>
  </si>
  <si>
    <t>810</t>
  </si>
  <si>
    <t>Úvery,pôžičky,NFV,účasť na majetku a ostatné výd.operácie</t>
  </si>
  <si>
    <t>814</t>
  </si>
  <si>
    <t>Účasť na majetku</t>
  </si>
  <si>
    <t>815</t>
  </si>
  <si>
    <t>Odplata za postúpenú pohľadávku</t>
  </si>
  <si>
    <t>820</t>
  </si>
  <si>
    <t>Splácanie istín</t>
  </si>
  <si>
    <t>821</t>
  </si>
  <si>
    <t>Splácanie tuzemskej istiny</t>
  </si>
  <si>
    <t>822</t>
  </si>
  <si>
    <t>Splácanie istiny krátkodob.úveru,pôžičky,NFV do zahraničia</t>
  </si>
  <si>
    <t>823</t>
  </si>
  <si>
    <t>Splácanie istiny dlhodob.úveru,pôžičky,NFV do zahraničia</t>
  </si>
  <si>
    <t>824</t>
  </si>
  <si>
    <t>Splácanie finančného prenájmu</t>
  </si>
  <si>
    <t>621</t>
  </si>
  <si>
    <t>622</t>
  </si>
  <si>
    <t>623</t>
  </si>
  <si>
    <t>625</t>
  </si>
  <si>
    <t>Poistné do Všeobecnej zdravotnej poisťovne</t>
  </si>
  <si>
    <t>Poistné do Spoločnej zdravotnej poisťovne</t>
  </si>
  <si>
    <t>Poistné do ostatných zdravotných poisťovní</t>
  </si>
  <si>
    <t>Poistné do Sociálnej poisťovne</t>
  </si>
  <si>
    <t>625001</t>
  </si>
  <si>
    <t>625002</t>
  </si>
  <si>
    <t>625003</t>
  </si>
  <si>
    <t>625004</t>
  </si>
  <si>
    <t>625005</t>
  </si>
  <si>
    <t>625006</t>
  </si>
  <si>
    <t>625007</t>
  </si>
  <si>
    <t>Na nemocenské poistenie</t>
  </si>
  <si>
    <t>Na starobné poistenie</t>
  </si>
  <si>
    <t>Na úrazové poistenie</t>
  </si>
  <si>
    <t>Na individuálne poistenie</t>
  </si>
  <si>
    <t>Na poistenie v nezamestnanosti</t>
  </si>
  <si>
    <t>Na garančné poistenie</t>
  </si>
  <si>
    <t>Na poistenie do rezervného fondu solidarity</t>
  </si>
  <si>
    <t>627</t>
  </si>
  <si>
    <t>Príspevok do doplnkových dôchodkových poisťovní</t>
  </si>
  <si>
    <t>631001</t>
  </si>
  <si>
    <t>631002</t>
  </si>
  <si>
    <t>631003</t>
  </si>
  <si>
    <t>Energie</t>
  </si>
  <si>
    <t>Tuzemské</t>
  </si>
  <si>
    <t>Zahraničné</t>
  </si>
  <si>
    <t>Pri dočasnom pridelení na výkon práce</t>
  </si>
  <si>
    <t>632001</t>
  </si>
  <si>
    <t>632002</t>
  </si>
  <si>
    <t>632003</t>
  </si>
  <si>
    <t>Vodné, stočné</t>
  </si>
  <si>
    <t>Poštové služby a telekomunikačné služby</t>
  </si>
  <si>
    <t>633001</t>
  </si>
  <si>
    <t>633002</t>
  </si>
  <si>
    <t>633003</t>
  </si>
  <si>
    <t>633004</t>
  </si>
  <si>
    <t>633006</t>
  </si>
  <si>
    <t>633009</t>
  </si>
  <si>
    <t>633010</t>
  </si>
  <si>
    <t>633013</t>
  </si>
  <si>
    <t>633016</t>
  </si>
  <si>
    <t>633200</t>
  </si>
  <si>
    <t>Ostatný</t>
  </si>
  <si>
    <t>634003</t>
  </si>
  <si>
    <t>634002</t>
  </si>
  <si>
    <t>634005</t>
  </si>
  <si>
    <t>634006</t>
  </si>
  <si>
    <t>634001</t>
  </si>
  <si>
    <t>634004</t>
  </si>
  <si>
    <t>Palivo, mazivá, oleje, špeciálne kvapaliny</t>
  </si>
  <si>
    <t>Servis, údržba, opravya výdavky s tým spojené</t>
  </si>
  <si>
    <t>Karty, známky, poplatky</t>
  </si>
  <si>
    <t>635001</t>
  </si>
  <si>
    <t>635002</t>
  </si>
  <si>
    <t>635003</t>
  </si>
  <si>
    <t>635004</t>
  </si>
  <si>
    <t>635005</t>
  </si>
  <si>
    <t>635006</t>
  </si>
  <si>
    <t>Špeciálnych strojov, prístrojov, zariadení, techniky a náradia</t>
  </si>
  <si>
    <t>636001</t>
  </si>
  <si>
    <t>636002</t>
  </si>
  <si>
    <t>Prepravné a nájom dopravných prostriedkov</t>
  </si>
  <si>
    <t>637001</t>
  </si>
  <si>
    <t>637002</t>
  </si>
  <si>
    <t>637003</t>
  </si>
  <si>
    <t>637004</t>
  </si>
  <si>
    <t>637005</t>
  </si>
  <si>
    <t>637007</t>
  </si>
  <si>
    <t>637009</t>
  </si>
  <si>
    <t>637011</t>
  </si>
  <si>
    <t>637012</t>
  </si>
  <si>
    <t>637014</t>
  </si>
  <si>
    <t>637015</t>
  </si>
  <si>
    <t>637016</t>
  </si>
  <si>
    <t>637023</t>
  </si>
  <si>
    <t>637024</t>
  </si>
  <si>
    <t>637026</t>
  </si>
  <si>
    <t>637027</t>
  </si>
  <si>
    <t>637029</t>
  </si>
  <si>
    <t>637030</t>
  </si>
  <si>
    <t>637031</t>
  </si>
  <si>
    <t>637034</t>
  </si>
  <si>
    <t>637035</t>
  </si>
  <si>
    <t>637200</t>
  </si>
  <si>
    <t>Konkurzy a súťaže</t>
  </si>
  <si>
    <t>Propagácia, reklama a inzercia</t>
  </si>
  <si>
    <t>Stravovanie</t>
  </si>
  <si>
    <t>Kolkové známky</t>
  </si>
  <si>
    <t>Vyrovnanie kurzových rozdielov</t>
  </si>
  <si>
    <t>Manká a škody</t>
  </si>
  <si>
    <t>Preddavky</t>
  </si>
  <si>
    <t>Pokuty a penále</t>
  </si>
  <si>
    <t>Dane</t>
  </si>
  <si>
    <t>Ostatné</t>
  </si>
  <si>
    <t>642006</t>
  </si>
  <si>
    <t>642013</t>
  </si>
  <si>
    <t>Na členské príspevky</t>
  </si>
  <si>
    <t>Na odchodné</t>
  </si>
  <si>
    <t>644004</t>
  </si>
  <si>
    <t>651003</t>
  </si>
  <si>
    <t>711001</t>
  </si>
  <si>
    <t>711003</t>
  </si>
  <si>
    <t>711004</t>
  </si>
  <si>
    <t>712001</t>
  </si>
  <si>
    <t>713001</t>
  </si>
  <si>
    <t>713002</t>
  </si>
  <si>
    <t>713003</t>
  </si>
  <si>
    <t>713004</t>
  </si>
  <si>
    <t>714001</t>
  </si>
  <si>
    <t>718002</t>
  </si>
  <si>
    <t>718003</t>
  </si>
  <si>
    <t>718004</t>
  </si>
  <si>
    <t>718005</t>
  </si>
  <si>
    <t>721001</t>
  </si>
  <si>
    <t>721002</t>
  </si>
  <si>
    <t>721003</t>
  </si>
  <si>
    <t>721004</t>
  </si>
  <si>
    <t>721005</t>
  </si>
  <si>
    <t>721006</t>
  </si>
  <si>
    <t>721007</t>
  </si>
  <si>
    <t>723005</t>
  </si>
  <si>
    <t>Zdravotníckym zariadeniam - správa a činnosť</t>
  </si>
  <si>
    <t>Knihy, časopisy, noviny, učebnice, učebné pomôcky a kompenzačné pomôcky</t>
  </si>
  <si>
    <t>Úhrn príjmov</t>
  </si>
  <si>
    <t>Úhrn výdavkov</t>
  </si>
  <si>
    <t>231</t>
  </si>
  <si>
    <t>Príjem z predaja kapitálových aktív</t>
  </si>
  <si>
    <t>Dopravné, v tom:</t>
  </si>
  <si>
    <t>642002</t>
  </si>
  <si>
    <t>Za prebytočný hnuteľný majetok</t>
  </si>
  <si>
    <t>233</t>
  </si>
  <si>
    <t>Príjem z predaja pozemkov</t>
  </si>
  <si>
    <t>642012</t>
  </si>
  <si>
    <t>642200</t>
  </si>
  <si>
    <t>713005</t>
  </si>
  <si>
    <t>Špeciíl.str.,prístr.,zar.,techniky a náradfia</t>
  </si>
  <si>
    <t>08</t>
  </si>
  <si>
    <t>2009
návrh</t>
  </si>
  <si>
    <t>2010
návrh</t>
  </si>
  <si>
    <t>637006</t>
  </si>
  <si>
    <t>Náhrady</t>
  </si>
  <si>
    <t>642001</t>
  </si>
  <si>
    <t>Občianskemu združeniu, nadácii...</t>
  </si>
  <si>
    <t>09</t>
  </si>
  <si>
    <t>10</t>
  </si>
  <si>
    <t>11</t>
  </si>
  <si>
    <t>12</t>
  </si>
  <si>
    <t>2008
schválený
rozpočet</t>
  </si>
  <si>
    <t>2008
schválený rozpočet</t>
  </si>
  <si>
    <t>2011
návrh</t>
  </si>
  <si>
    <t>642015</t>
  </si>
  <si>
    <t>Na nemocenské dávky</t>
  </si>
  <si>
    <t>611</t>
  </si>
  <si>
    <t>Tarifný plat, osobný plat, základný plat, funkčný plat, hodnostný plat, plat vrátane ich náhrad</t>
  </si>
  <si>
    <t>612</t>
  </si>
  <si>
    <t>Príplatky</t>
  </si>
  <si>
    <t>614</t>
  </si>
  <si>
    <t>Odmeny</t>
  </si>
  <si>
    <t>616</t>
  </si>
  <si>
    <t>Doplatok k platu a ďalší plat</t>
  </si>
  <si>
    <t>Rozpočtovej organizácii (OS ZZS)</t>
  </si>
  <si>
    <t>Ostatným subjektom verejnej správy (ÚDZS)</t>
  </si>
  <si>
    <t>Dopravné</t>
  </si>
  <si>
    <t>Na odstupné</t>
  </si>
  <si>
    <t>632004</t>
  </si>
  <si>
    <t>Komunikačná infraštruktúra</t>
  </si>
  <si>
    <t>635009</t>
  </si>
  <si>
    <t>635010</t>
  </si>
  <si>
    <t>Komunikačnej infraštruktúry</t>
  </si>
  <si>
    <t>713006</t>
  </si>
  <si>
    <t>Rekonštr. A modern. Strojov a zariadení</t>
  </si>
  <si>
    <t>Komunikačná infrštruktúra</t>
  </si>
  <si>
    <t>Neziskovým organizáciám VPS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</si>
</sst>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  <numFmt numFmtId="168" formatCode="0.0%"/>
    <numFmt numFmtId="169" formatCode="0.000%"/>
  </numFmts>
  <fonts count="15">
    <font>
      <sz val="10"/>
      <name val="Arial"/>
      <family val="0"/>
    </font>
    <font>
      <sz val="11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 CE"/>
      <family val="0"/>
    </font>
    <font>
      <i/>
      <sz val="10"/>
      <name val="Arial CE"/>
      <family val="2"/>
    </font>
    <font>
      <i/>
      <sz val="10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49" fontId="5" fillId="0" borderId="8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4" fillId="0" borderId="1" xfId="20" applyFont="1" applyBorder="1" applyAlignment="1">
      <alignment horizontal="left"/>
      <protection/>
    </xf>
    <xf numFmtId="49" fontId="14" fillId="0" borderId="1" xfId="20" applyNumberFormat="1" applyFont="1" applyBorder="1">
      <alignment/>
      <protection/>
    </xf>
    <xf numFmtId="0" fontId="14" fillId="0" borderId="1" xfId="20" applyFont="1" applyFill="1" applyBorder="1" applyAlignment="1">
      <alignment/>
      <protection/>
    </xf>
    <xf numFmtId="49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/>
    </xf>
    <xf numFmtId="49" fontId="12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12" fillId="0" borderId="1" xfId="0" applyNumberFormat="1" applyFont="1" applyFill="1" applyBorder="1" applyAlignment="1">
      <alignment horizontal="left" indent="2"/>
    </xf>
    <xf numFmtId="3" fontId="1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0" xfId="15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9" fontId="4" fillId="0" borderId="0" xfId="21" applyFont="1" applyFill="1" applyAlignment="1">
      <alignment/>
    </xf>
    <xf numFmtId="10" fontId="0" fillId="0" borderId="0" xfId="15" applyNumberFormat="1" applyAlignment="1">
      <alignment horizontal="left" indent="1"/>
    </xf>
    <xf numFmtId="169" fontId="13" fillId="0" borderId="0" xfId="21" applyNumberFormat="1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kaz_Fin_OST_2003_20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workbookViewId="0" topLeftCell="A71">
      <selection activeCell="E23" sqref="E23"/>
    </sheetView>
  </sheetViews>
  <sheetFormatPr defaultColWidth="9.140625" defaultRowHeight="12.75"/>
  <cols>
    <col min="5" max="5" width="69.57421875" style="0" customWidth="1"/>
    <col min="6" max="7" width="12.7109375" style="0" customWidth="1"/>
    <col min="8" max="8" width="14.421875" style="0" bestFit="1" customWidth="1"/>
    <col min="9" max="9" width="10.140625" style="0" bestFit="1" customWidth="1"/>
  </cols>
  <sheetData>
    <row r="1" spans="1:8" ht="14.25" hidden="1">
      <c r="A1" s="1"/>
      <c r="B1" s="2"/>
      <c r="C1" s="3"/>
      <c r="D1" s="3"/>
      <c r="E1" s="1"/>
      <c r="F1" s="5"/>
      <c r="G1" s="5"/>
      <c r="H1" s="4"/>
    </row>
    <row r="2" spans="1:8" ht="14.25" hidden="1">
      <c r="A2" s="1"/>
      <c r="B2" s="2"/>
      <c r="C2" s="3"/>
      <c r="D2" s="3"/>
      <c r="E2" s="1"/>
      <c r="F2" s="5"/>
      <c r="G2" s="5"/>
      <c r="H2" s="4"/>
    </row>
    <row r="3" spans="1:8" ht="14.25" hidden="1">
      <c r="A3" s="1"/>
      <c r="B3" s="2"/>
      <c r="C3" s="3"/>
      <c r="D3" s="3"/>
      <c r="E3" s="1"/>
      <c r="F3" s="5"/>
      <c r="G3" s="5"/>
      <c r="H3" s="4"/>
    </row>
    <row r="4" spans="1:8" ht="14.25" hidden="1">
      <c r="A4" s="1"/>
      <c r="B4" s="2"/>
      <c r="C4" s="3"/>
      <c r="D4" s="3"/>
      <c r="E4" s="1"/>
      <c r="F4" s="5"/>
      <c r="G4" s="5"/>
      <c r="H4" s="4"/>
    </row>
    <row r="5" spans="1:8" ht="14.25" hidden="1">
      <c r="A5" s="1"/>
      <c r="B5" s="2"/>
      <c r="C5" s="3"/>
      <c r="D5" s="3"/>
      <c r="E5" s="1"/>
      <c r="F5" s="5"/>
      <c r="G5" s="5"/>
      <c r="H5" s="4"/>
    </row>
    <row r="6" spans="1:8" ht="14.25" hidden="1">
      <c r="A6" s="1"/>
      <c r="B6" s="2"/>
      <c r="C6" s="3"/>
      <c r="D6" s="3"/>
      <c r="E6" s="1"/>
      <c r="F6" s="5"/>
      <c r="G6" s="5"/>
      <c r="H6" s="4"/>
    </row>
    <row r="7" spans="1:8" ht="26.25" hidden="1">
      <c r="A7" s="6"/>
      <c r="B7" s="7"/>
      <c r="C7" s="8"/>
      <c r="D7" s="8"/>
      <c r="E7" s="7"/>
      <c r="F7" s="9"/>
      <c r="G7" s="9"/>
      <c r="H7" s="9"/>
    </row>
    <row r="8" spans="1:8" ht="12.75" customHeight="1">
      <c r="A8" s="112" t="s">
        <v>0</v>
      </c>
      <c r="B8" s="113" t="s">
        <v>1</v>
      </c>
      <c r="C8" s="112"/>
      <c r="D8" s="112"/>
      <c r="E8" s="112"/>
      <c r="F8" s="114" t="s">
        <v>415</v>
      </c>
      <c r="G8" s="114" t="s">
        <v>405</v>
      </c>
      <c r="H8" s="114" t="s">
        <v>2</v>
      </c>
    </row>
    <row r="9" spans="1:8" ht="12.75">
      <c r="A9" s="112"/>
      <c r="B9" s="112"/>
      <c r="C9" s="112"/>
      <c r="D9" s="112"/>
      <c r="E9" s="112"/>
      <c r="F9" s="115"/>
      <c r="G9" s="115"/>
      <c r="H9" s="115"/>
    </row>
    <row r="10" spans="1:8" ht="12.75">
      <c r="A10" s="112"/>
      <c r="B10" s="112"/>
      <c r="C10" s="112"/>
      <c r="D10" s="112"/>
      <c r="E10" s="112"/>
      <c r="F10" s="115"/>
      <c r="G10" s="115"/>
      <c r="H10" s="115"/>
    </row>
    <row r="11" spans="1:8" ht="15">
      <c r="A11" s="11"/>
      <c r="B11" s="12" t="s">
        <v>3</v>
      </c>
      <c r="C11" s="12"/>
      <c r="D11" s="12"/>
      <c r="E11" s="12" t="s">
        <v>4</v>
      </c>
      <c r="F11" s="13">
        <f>F12+F23</f>
        <v>14363758</v>
      </c>
      <c r="G11" s="13">
        <f>G12+G23</f>
        <v>11195318</v>
      </c>
      <c r="H11" s="13"/>
    </row>
    <row r="12" spans="1:8" ht="15">
      <c r="A12" s="11">
        <v>45</v>
      </c>
      <c r="B12" s="14">
        <v>100</v>
      </c>
      <c r="C12" s="14"/>
      <c r="D12" s="14"/>
      <c r="E12" s="11" t="s">
        <v>5</v>
      </c>
      <c r="F12" s="13">
        <f>SUM(F13,F22)</f>
        <v>14340546</v>
      </c>
      <c r="G12" s="13">
        <f>SUM(G13,G22)</f>
        <v>11174216</v>
      </c>
      <c r="H12" s="13"/>
    </row>
    <row r="13" spans="1:8" ht="14.25">
      <c r="A13" s="15">
        <v>45</v>
      </c>
      <c r="B13" s="16">
        <v>150</v>
      </c>
      <c r="C13" s="16"/>
      <c r="D13" s="16"/>
      <c r="E13" s="15" t="s">
        <v>6</v>
      </c>
      <c r="F13" s="17">
        <f>F14</f>
        <v>14320546</v>
      </c>
      <c r="G13" s="17">
        <f>G14</f>
        <v>11164216</v>
      </c>
      <c r="H13" s="17"/>
    </row>
    <row r="14" spans="1:8" ht="14.25">
      <c r="A14" s="15">
        <v>45</v>
      </c>
      <c r="B14" s="16"/>
      <c r="C14" s="16">
        <v>154</v>
      </c>
      <c r="D14" s="16"/>
      <c r="E14" s="15" t="s">
        <v>7</v>
      </c>
      <c r="F14" s="17">
        <f>SUM(F15:F21)</f>
        <v>14320546</v>
      </c>
      <c r="G14" s="17">
        <f>SUM(G15:G21)</f>
        <v>11164216</v>
      </c>
      <c r="H14" s="17"/>
    </row>
    <row r="15" spans="1:9" ht="14.25">
      <c r="A15" s="15">
        <v>45</v>
      </c>
      <c r="B15" s="16"/>
      <c r="C15" s="16" t="s">
        <v>8</v>
      </c>
      <c r="D15" s="16" t="s">
        <v>9</v>
      </c>
      <c r="E15" s="15" t="s">
        <v>10</v>
      </c>
      <c r="F15" s="17">
        <v>3194590</v>
      </c>
      <c r="G15" s="17">
        <v>3467493</v>
      </c>
      <c r="H15" s="17"/>
      <c r="I15" s="102"/>
    </row>
    <row r="16" spans="1:8" ht="14.25">
      <c r="A16" s="15">
        <v>45</v>
      </c>
      <c r="B16" s="16"/>
      <c r="C16" s="16" t="s">
        <v>8</v>
      </c>
      <c r="D16" s="16" t="s">
        <v>11</v>
      </c>
      <c r="E16" s="15" t="s">
        <v>12</v>
      </c>
      <c r="F16" s="17">
        <v>492607</v>
      </c>
      <c r="G16" s="17">
        <v>530533</v>
      </c>
      <c r="H16" s="17"/>
    </row>
    <row r="17" spans="1:8" ht="14.25">
      <c r="A17" s="15">
        <v>45</v>
      </c>
      <c r="B17" s="16"/>
      <c r="C17" s="16" t="s">
        <v>8</v>
      </c>
      <c r="D17" s="16" t="s">
        <v>13</v>
      </c>
      <c r="E17" s="15" t="s">
        <v>14</v>
      </c>
      <c r="F17" s="17">
        <v>7977623</v>
      </c>
      <c r="G17" s="17">
        <v>8489380</v>
      </c>
      <c r="H17" s="17"/>
    </row>
    <row r="18" spans="1:8" ht="14.25">
      <c r="A18" s="15">
        <v>45</v>
      </c>
      <c r="B18" s="16"/>
      <c r="C18" s="16" t="s">
        <v>8</v>
      </c>
      <c r="D18" s="16" t="s">
        <v>15</v>
      </c>
      <c r="E18" s="18" t="s">
        <v>16</v>
      </c>
      <c r="F18" s="17">
        <v>2509227</v>
      </c>
      <c r="G18" s="17">
        <f>2402284+8975</f>
        <v>2411259</v>
      </c>
      <c r="H18" s="17"/>
    </row>
    <row r="19" spans="1:9" ht="14.25">
      <c r="A19" s="15">
        <v>45</v>
      </c>
      <c r="B19" s="16"/>
      <c r="C19" s="16" t="s">
        <v>8</v>
      </c>
      <c r="D19" s="16" t="s">
        <v>17</v>
      </c>
      <c r="E19" s="15" t="s">
        <v>18</v>
      </c>
      <c r="F19" s="20">
        <v>146499</v>
      </c>
      <c r="G19" s="20">
        <v>165896</v>
      </c>
      <c r="H19" s="19"/>
      <c r="I19" s="102"/>
    </row>
    <row r="20" spans="1:8" ht="14.25">
      <c r="A20" s="15">
        <v>45</v>
      </c>
      <c r="B20" s="16"/>
      <c r="C20" s="16" t="s">
        <v>8</v>
      </c>
      <c r="D20" s="16" t="s">
        <v>20</v>
      </c>
      <c r="E20" s="15" t="s">
        <v>21</v>
      </c>
      <c r="F20" s="19" t="s">
        <v>19</v>
      </c>
      <c r="G20" s="83">
        <v>-3900345</v>
      </c>
      <c r="H20" s="19"/>
    </row>
    <row r="21" spans="1:8" ht="14.25">
      <c r="A21" s="15">
        <v>45</v>
      </c>
      <c r="B21" s="16"/>
      <c r="C21" s="16" t="s">
        <v>8</v>
      </c>
      <c r="D21" s="16" t="s">
        <v>22</v>
      </c>
      <c r="E21" s="15" t="s">
        <v>23</v>
      </c>
      <c r="F21" s="19" t="s">
        <v>19</v>
      </c>
      <c r="G21" s="19" t="s">
        <v>19</v>
      </c>
      <c r="H21" s="19"/>
    </row>
    <row r="22" spans="1:8" ht="14.25">
      <c r="A22" s="15">
        <v>45</v>
      </c>
      <c r="B22" s="16" t="s">
        <v>24</v>
      </c>
      <c r="C22" s="16"/>
      <c r="D22" s="16"/>
      <c r="E22" s="15" t="s">
        <v>25</v>
      </c>
      <c r="F22" s="20">
        <v>20000</v>
      </c>
      <c r="G22" s="20">
        <v>10000</v>
      </c>
      <c r="H22" s="19"/>
    </row>
    <row r="23" spans="1:8" ht="15">
      <c r="A23" s="15">
        <v>45</v>
      </c>
      <c r="B23" s="14" t="s">
        <v>26</v>
      </c>
      <c r="C23" s="14"/>
      <c r="D23" s="14"/>
      <c r="E23" s="11" t="s">
        <v>27</v>
      </c>
      <c r="F23" s="13">
        <f>SUM(F24,F28,F36,F39,F42)</f>
        <v>23212</v>
      </c>
      <c r="G23" s="13">
        <f>SUM(G24,G28,G36,G39,G42)</f>
        <v>21102</v>
      </c>
      <c r="H23" s="13"/>
    </row>
    <row r="24" spans="1:8" ht="14.25">
      <c r="A24" s="15">
        <v>45</v>
      </c>
      <c r="B24" s="16" t="s">
        <v>28</v>
      </c>
      <c r="C24" s="16"/>
      <c r="D24" s="16"/>
      <c r="E24" s="15" t="s">
        <v>29</v>
      </c>
      <c r="F24" s="17">
        <f>F27</f>
        <v>0</v>
      </c>
      <c r="G24" s="17">
        <v>0</v>
      </c>
      <c r="H24" s="17"/>
    </row>
    <row r="25" spans="1:8" ht="14.25" hidden="1">
      <c r="A25" s="15">
        <v>45</v>
      </c>
      <c r="B25" s="16"/>
      <c r="C25" s="16" t="s">
        <v>30</v>
      </c>
      <c r="D25" s="16"/>
      <c r="E25" s="15" t="s">
        <v>31</v>
      </c>
      <c r="F25" s="17"/>
      <c r="G25" s="17"/>
      <c r="H25" s="17"/>
    </row>
    <row r="26" spans="1:8" ht="14.25" hidden="1">
      <c r="A26" s="15">
        <v>45</v>
      </c>
      <c r="B26" s="16"/>
      <c r="C26" s="16" t="s">
        <v>30</v>
      </c>
      <c r="D26" s="16" t="s">
        <v>32</v>
      </c>
      <c r="E26" s="15" t="s">
        <v>33</v>
      </c>
      <c r="F26" s="17"/>
      <c r="G26" s="17"/>
      <c r="H26" s="17"/>
    </row>
    <row r="27" spans="1:8" ht="14.25" hidden="1">
      <c r="A27" s="15">
        <v>45</v>
      </c>
      <c r="B27" s="16"/>
      <c r="C27" s="16" t="s">
        <v>34</v>
      </c>
      <c r="D27" s="16"/>
      <c r="E27" s="15" t="s">
        <v>35</v>
      </c>
      <c r="F27" s="17"/>
      <c r="G27" s="17"/>
      <c r="H27" s="17"/>
    </row>
    <row r="28" spans="1:8" ht="14.25">
      <c r="A28" s="15">
        <v>45</v>
      </c>
      <c r="B28" s="16" t="s">
        <v>36</v>
      </c>
      <c r="C28" s="16"/>
      <c r="D28" s="16"/>
      <c r="E28" s="15" t="s">
        <v>37</v>
      </c>
      <c r="F28" s="17">
        <f>SUM(F29,F31,F33)</f>
        <v>15650</v>
      </c>
      <c r="G28" s="17">
        <f>SUM(G29,G31,G33)</f>
        <v>16750</v>
      </c>
      <c r="H28" s="17"/>
    </row>
    <row r="29" spans="1:8" ht="14.25" hidden="1">
      <c r="A29" s="15">
        <v>45</v>
      </c>
      <c r="B29" s="16"/>
      <c r="C29" s="16" t="s">
        <v>38</v>
      </c>
      <c r="D29" s="16"/>
      <c r="E29" s="15" t="s">
        <v>39</v>
      </c>
      <c r="F29" s="17">
        <f>F30</f>
        <v>0</v>
      </c>
      <c r="G29" s="17"/>
      <c r="H29" s="17"/>
    </row>
    <row r="30" spans="1:8" ht="14.25" hidden="1">
      <c r="A30" s="15">
        <v>45</v>
      </c>
      <c r="B30" s="16"/>
      <c r="C30" s="16" t="s">
        <v>38</v>
      </c>
      <c r="D30" s="16" t="s">
        <v>15</v>
      </c>
      <c r="E30" s="15" t="s">
        <v>40</v>
      </c>
      <c r="F30" s="17"/>
      <c r="G30" s="17"/>
      <c r="H30" s="17"/>
    </row>
    <row r="31" spans="1:8" ht="14.25" hidden="1">
      <c r="A31" s="15">
        <v>45</v>
      </c>
      <c r="B31" s="16"/>
      <c r="C31" s="16" t="s">
        <v>41</v>
      </c>
      <c r="D31" s="16"/>
      <c r="E31" s="15" t="s">
        <v>42</v>
      </c>
      <c r="F31" s="17">
        <f>F32</f>
        <v>0</v>
      </c>
      <c r="G31" s="17"/>
      <c r="H31" s="17"/>
    </row>
    <row r="32" spans="1:8" ht="14.25" hidden="1">
      <c r="A32" s="15">
        <v>45</v>
      </c>
      <c r="B32" s="16"/>
      <c r="C32" s="16" t="s">
        <v>41</v>
      </c>
      <c r="D32" s="16" t="s">
        <v>32</v>
      </c>
      <c r="E32" s="15" t="s">
        <v>43</v>
      </c>
      <c r="F32" s="17"/>
      <c r="G32" s="17"/>
      <c r="H32" s="17"/>
    </row>
    <row r="33" spans="1:8" ht="14.25">
      <c r="A33" s="15">
        <v>45</v>
      </c>
      <c r="B33" s="16"/>
      <c r="C33" s="16" t="s">
        <v>44</v>
      </c>
      <c r="D33" s="16"/>
      <c r="E33" s="15" t="s">
        <v>45</v>
      </c>
      <c r="F33" s="17">
        <f>F34+F35</f>
        <v>15650</v>
      </c>
      <c r="G33" s="17">
        <f>G34+G35</f>
        <v>16750</v>
      </c>
      <c r="H33" s="17"/>
    </row>
    <row r="34" spans="1:8" ht="14.25">
      <c r="A34" s="15">
        <v>45</v>
      </c>
      <c r="B34" s="16"/>
      <c r="C34" s="16" t="s">
        <v>44</v>
      </c>
      <c r="D34" s="16" t="s">
        <v>9</v>
      </c>
      <c r="E34" s="15" t="s">
        <v>46</v>
      </c>
      <c r="F34" s="17">
        <v>15600</v>
      </c>
      <c r="G34" s="17">
        <v>16750</v>
      </c>
      <c r="H34" s="17"/>
    </row>
    <row r="35" spans="1:8" ht="14.25">
      <c r="A35" s="15">
        <v>45</v>
      </c>
      <c r="B35" s="16"/>
      <c r="C35" s="16" t="s">
        <v>44</v>
      </c>
      <c r="D35" s="16" t="s">
        <v>13</v>
      </c>
      <c r="E35" s="15" t="s">
        <v>397</v>
      </c>
      <c r="F35" s="17">
        <v>50</v>
      </c>
      <c r="G35" s="17">
        <v>0</v>
      </c>
      <c r="H35" s="17"/>
    </row>
    <row r="36" spans="1:8" ht="14.25">
      <c r="A36" s="15">
        <v>45</v>
      </c>
      <c r="B36" s="16" t="s">
        <v>47</v>
      </c>
      <c r="C36" s="16"/>
      <c r="D36" s="16"/>
      <c r="E36" s="15" t="s">
        <v>48</v>
      </c>
      <c r="F36" s="17">
        <f>F37</f>
        <v>800</v>
      </c>
      <c r="G36" s="17">
        <f>G37</f>
        <v>300</v>
      </c>
      <c r="H36" s="17"/>
    </row>
    <row r="37" spans="1:8" ht="14.25">
      <c r="A37" s="15">
        <v>45</v>
      </c>
      <c r="B37" s="16"/>
      <c r="C37" s="16" t="s">
        <v>393</v>
      </c>
      <c r="D37" s="16"/>
      <c r="E37" s="15" t="s">
        <v>394</v>
      </c>
      <c r="F37" s="17">
        <v>800</v>
      </c>
      <c r="G37" s="17">
        <v>300</v>
      </c>
      <c r="H37" s="17"/>
    </row>
    <row r="38" spans="1:8" ht="14.25">
      <c r="A38" s="15">
        <v>45</v>
      </c>
      <c r="B38" s="16"/>
      <c r="C38" s="16" t="s">
        <v>398</v>
      </c>
      <c r="D38" s="16" t="s">
        <v>9</v>
      </c>
      <c r="E38" s="15" t="s">
        <v>399</v>
      </c>
      <c r="F38" s="17">
        <v>0</v>
      </c>
      <c r="G38" s="17">
        <v>0</v>
      </c>
      <c r="H38" s="17"/>
    </row>
    <row r="39" spans="1:8" ht="14.25">
      <c r="A39" s="15">
        <v>45</v>
      </c>
      <c r="B39" s="16" t="s">
        <v>49</v>
      </c>
      <c r="C39" s="16"/>
      <c r="D39" s="16"/>
      <c r="E39" s="15" t="s">
        <v>50</v>
      </c>
      <c r="F39" s="17">
        <f>SUM(F40:F41)</f>
        <v>3002</v>
      </c>
      <c r="G39" s="17">
        <f>SUM(G40:G41)</f>
        <v>2902</v>
      </c>
      <c r="H39" s="17"/>
    </row>
    <row r="40" spans="1:8" ht="14.25">
      <c r="A40" s="15">
        <v>45</v>
      </c>
      <c r="B40" s="16"/>
      <c r="C40" s="16" t="s">
        <v>51</v>
      </c>
      <c r="D40" s="16"/>
      <c r="E40" s="15" t="s">
        <v>52</v>
      </c>
      <c r="F40" s="17">
        <v>2</v>
      </c>
      <c r="G40" s="17">
        <v>2</v>
      </c>
      <c r="H40" s="17"/>
    </row>
    <row r="41" spans="1:8" ht="14.25">
      <c r="A41" s="15">
        <v>45</v>
      </c>
      <c r="B41" s="16"/>
      <c r="C41" s="16" t="s">
        <v>53</v>
      </c>
      <c r="D41" s="16"/>
      <c r="E41" s="15" t="s">
        <v>54</v>
      </c>
      <c r="F41" s="17">
        <v>3000</v>
      </c>
      <c r="G41" s="17">
        <v>2900</v>
      </c>
      <c r="H41" s="17"/>
    </row>
    <row r="42" spans="1:8" ht="14.25">
      <c r="A42" s="15">
        <v>45</v>
      </c>
      <c r="B42" s="16" t="s">
        <v>55</v>
      </c>
      <c r="C42" s="16"/>
      <c r="D42" s="16"/>
      <c r="E42" s="15" t="s">
        <v>56</v>
      </c>
      <c r="F42" s="17">
        <f>F43</f>
        <v>3760</v>
      </c>
      <c r="G42" s="17">
        <f>G43</f>
        <v>1150</v>
      </c>
      <c r="H42" s="17"/>
    </row>
    <row r="43" spans="1:8" ht="14.25">
      <c r="A43" s="15">
        <v>45</v>
      </c>
      <c r="B43" s="16"/>
      <c r="C43" s="16" t="s">
        <v>57</v>
      </c>
      <c r="D43" s="16"/>
      <c r="E43" s="15" t="s">
        <v>58</v>
      </c>
      <c r="F43" s="17">
        <f>SUM(F44:F45)</f>
        <v>3760</v>
      </c>
      <c r="G43" s="17">
        <f>SUM(G44:G45)</f>
        <v>1150</v>
      </c>
      <c r="H43" s="17"/>
    </row>
    <row r="44" spans="1:8" ht="14.25">
      <c r="A44" s="15">
        <v>45</v>
      </c>
      <c r="B44" s="16"/>
      <c r="C44" s="16" t="s">
        <v>57</v>
      </c>
      <c r="D44" s="16" t="s">
        <v>59</v>
      </c>
      <c r="E44" s="15" t="s">
        <v>60</v>
      </c>
      <c r="F44" s="17">
        <v>300</v>
      </c>
      <c r="G44" s="17">
        <v>100</v>
      </c>
      <c r="H44" s="17"/>
    </row>
    <row r="45" spans="1:8" ht="14.25">
      <c r="A45" s="15">
        <v>45</v>
      </c>
      <c r="B45" s="16"/>
      <c r="C45" s="16" t="s">
        <v>57</v>
      </c>
      <c r="D45" s="16" t="s">
        <v>61</v>
      </c>
      <c r="E45" s="15" t="s">
        <v>62</v>
      </c>
      <c r="F45" s="17">
        <f>SUM(F46:F46)</f>
        <v>3460</v>
      </c>
      <c r="G45" s="17">
        <v>1050</v>
      </c>
      <c r="H45" s="17"/>
    </row>
    <row r="46" spans="1:8" ht="14.25" hidden="1">
      <c r="A46" s="15">
        <v>45</v>
      </c>
      <c r="B46" s="16"/>
      <c r="C46" s="16"/>
      <c r="D46" s="16"/>
      <c r="E46" s="15" t="s">
        <v>63</v>
      </c>
      <c r="F46" s="104">
        <v>3460</v>
      </c>
      <c r="G46" s="104"/>
      <c r="H46" s="17"/>
    </row>
    <row r="47" spans="1:8" ht="15">
      <c r="A47" s="15">
        <v>45</v>
      </c>
      <c r="B47" s="14" t="s">
        <v>65</v>
      </c>
      <c r="C47" s="14"/>
      <c r="D47" s="14"/>
      <c r="E47" s="11" t="s">
        <v>66</v>
      </c>
      <c r="F47" s="13">
        <f>SUM(F48:F73)</f>
        <v>0</v>
      </c>
      <c r="G47" s="13">
        <v>0</v>
      </c>
      <c r="H47" s="13"/>
    </row>
    <row r="48" spans="1:8" ht="14.25">
      <c r="A48" s="15">
        <v>45</v>
      </c>
      <c r="B48" s="16" t="s">
        <v>67</v>
      </c>
      <c r="C48" s="16"/>
      <c r="D48" s="16"/>
      <c r="E48" s="15" t="s">
        <v>68</v>
      </c>
      <c r="F48" s="17">
        <v>0</v>
      </c>
      <c r="G48" s="17">
        <v>0</v>
      </c>
      <c r="H48" s="17"/>
    </row>
    <row r="49" spans="1:8" ht="14.25">
      <c r="A49" s="15">
        <v>45</v>
      </c>
      <c r="B49" s="16"/>
      <c r="C49" s="16" t="s">
        <v>69</v>
      </c>
      <c r="D49" s="16"/>
      <c r="E49" s="15" t="s">
        <v>70</v>
      </c>
      <c r="F49" s="17">
        <v>0</v>
      </c>
      <c r="G49" s="17">
        <v>0</v>
      </c>
      <c r="H49" s="17"/>
    </row>
    <row r="50" spans="1:8" ht="14.25" hidden="1">
      <c r="A50" s="15">
        <v>45</v>
      </c>
      <c r="B50" s="16"/>
      <c r="C50" s="16" t="s">
        <v>69</v>
      </c>
      <c r="D50" s="16" t="s">
        <v>9</v>
      </c>
      <c r="E50" s="15" t="s">
        <v>71</v>
      </c>
      <c r="F50" s="17">
        <v>0</v>
      </c>
      <c r="G50" s="17">
        <v>0</v>
      </c>
      <c r="H50" s="17"/>
    </row>
    <row r="51" spans="1:8" ht="14.25" hidden="1">
      <c r="A51" s="15">
        <v>45</v>
      </c>
      <c r="B51" s="16"/>
      <c r="C51" s="16" t="s">
        <v>69</v>
      </c>
      <c r="D51" s="16" t="s">
        <v>11</v>
      </c>
      <c r="E51" s="15" t="s">
        <v>72</v>
      </c>
      <c r="F51" s="17">
        <v>0</v>
      </c>
      <c r="G51" s="17">
        <v>0</v>
      </c>
      <c r="H51" s="17"/>
    </row>
    <row r="52" spans="1:8" ht="14.25" hidden="1">
      <c r="A52" s="15">
        <v>45</v>
      </c>
      <c r="B52" s="16"/>
      <c r="C52" s="16" t="s">
        <v>69</v>
      </c>
      <c r="D52" s="16" t="s">
        <v>32</v>
      </c>
      <c r="E52" s="15" t="s">
        <v>73</v>
      </c>
      <c r="F52" s="17">
        <v>0</v>
      </c>
      <c r="G52" s="17">
        <v>0</v>
      </c>
      <c r="H52" s="17"/>
    </row>
    <row r="53" spans="1:8" ht="14.25" hidden="1">
      <c r="A53" s="15">
        <v>45</v>
      </c>
      <c r="B53" s="16"/>
      <c r="C53" s="16" t="s">
        <v>69</v>
      </c>
      <c r="D53" s="16" t="s">
        <v>15</v>
      </c>
      <c r="E53" s="15" t="s">
        <v>74</v>
      </c>
      <c r="F53" s="17">
        <v>0</v>
      </c>
      <c r="G53" s="17">
        <v>0</v>
      </c>
      <c r="H53" s="17"/>
    </row>
    <row r="54" spans="1:8" ht="14.25" hidden="1">
      <c r="A54" s="15">
        <v>45</v>
      </c>
      <c r="B54" s="16"/>
      <c r="C54" s="16" t="s">
        <v>69</v>
      </c>
      <c r="D54" s="16" t="s">
        <v>59</v>
      </c>
      <c r="E54" s="15" t="s">
        <v>75</v>
      </c>
      <c r="F54" s="17">
        <v>0</v>
      </c>
      <c r="G54" s="17">
        <v>0</v>
      </c>
      <c r="H54" s="17"/>
    </row>
    <row r="55" spans="1:8" ht="14.25" hidden="1">
      <c r="A55" s="15">
        <v>45</v>
      </c>
      <c r="B55" s="16"/>
      <c r="C55" s="16" t="s">
        <v>69</v>
      </c>
      <c r="D55" s="16" t="s">
        <v>76</v>
      </c>
      <c r="E55" s="15" t="s">
        <v>77</v>
      </c>
      <c r="F55" s="17">
        <v>0</v>
      </c>
      <c r="G55" s="17">
        <v>0</v>
      </c>
      <c r="H55" s="17"/>
    </row>
    <row r="56" spans="1:8" ht="14.25" hidden="1">
      <c r="A56" s="15">
        <v>45</v>
      </c>
      <c r="B56" s="16"/>
      <c r="C56" s="16" t="s">
        <v>69</v>
      </c>
      <c r="D56" s="16" t="s">
        <v>78</v>
      </c>
      <c r="E56" s="15" t="s">
        <v>79</v>
      </c>
      <c r="F56" s="17">
        <v>0</v>
      </c>
      <c r="G56" s="17">
        <v>0</v>
      </c>
      <c r="H56" s="17"/>
    </row>
    <row r="57" spans="1:8" ht="14.25" hidden="1">
      <c r="A57" s="15">
        <v>45</v>
      </c>
      <c r="B57" s="16"/>
      <c r="C57" s="16" t="s">
        <v>69</v>
      </c>
      <c r="D57" s="16" t="s">
        <v>17</v>
      </c>
      <c r="E57" s="15" t="s">
        <v>80</v>
      </c>
      <c r="F57" s="17">
        <v>0</v>
      </c>
      <c r="G57" s="17">
        <v>0</v>
      </c>
      <c r="H57" s="17"/>
    </row>
    <row r="58" spans="1:8" ht="14.25" hidden="1">
      <c r="A58" s="15">
        <v>45</v>
      </c>
      <c r="B58" s="16"/>
      <c r="C58" s="16" t="s">
        <v>69</v>
      </c>
      <c r="D58" s="16" t="s">
        <v>20</v>
      </c>
      <c r="E58" s="15" t="s">
        <v>81</v>
      </c>
      <c r="F58" s="17">
        <v>0</v>
      </c>
      <c r="G58" s="17">
        <v>0</v>
      </c>
      <c r="H58" s="17"/>
    </row>
    <row r="59" spans="1:8" ht="14.25" hidden="1">
      <c r="A59" s="15">
        <v>45</v>
      </c>
      <c r="B59" s="16"/>
      <c r="C59" s="16" t="s">
        <v>69</v>
      </c>
      <c r="D59" s="16" t="s">
        <v>22</v>
      </c>
      <c r="E59" s="15" t="s">
        <v>82</v>
      </c>
      <c r="F59" s="17">
        <v>0</v>
      </c>
      <c r="G59" s="17">
        <v>0</v>
      </c>
      <c r="H59" s="17"/>
    </row>
    <row r="60" spans="1:8" ht="14.25">
      <c r="A60" s="15">
        <v>45</v>
      </c>
      <c r="B60" s="16"/>
      <c r="C60" s="16" t="s">
        <v>83</v>
      </c>
      <c r="D60" s="16"/>
      <c r="E60" s="15" t="s">
        <v>84</v>
      </c>
      <c r="F60" s="17">
        <v>0</v>
      </c>
      <c r="G60" s="17">
        <v>0</v>
      </c>
      <c r="H60" s="17"/>
    </row>
    <row r="61" spans="1:8" ht="14.25">
      <c r="A61" s="15">
        <v>45</v>
      </c>
      <c r="B61" s="16" t="s">
        <v>85</v>
      </c>
      <c r="C61" s="16"/>
      <c r="D61" s="16"/>
      <c r="E61" s="15" t="s">
        <v>86</v>
      </c>
      <c r="F61" s="17">
        <v>0</v>
      </c>
      <c r="G61" s="17">
        <v>0</v>
      </c>
      <c r="H61" s="17"/>
    </row>
    <row r="62" spans="1:8" ht="14.25">
      <c r="A62" s="15">
        <v>45</v>
      </c>
      <c r="B62" s="16"/>
      <c r="C62" s="16" t="s">
        <v>87</v>
      </c>
      <c r="D62" s="16"/>
      <c r="E62" s="15" t="s">
        <v>70</v>
      </c>
      <c r="F62" s="17">
        <v>0</v>
      </c>
      <c r="G62" s="17">
        <v>0</v>
      </c>
      <c r="H62" s="17"/>
    </row>
    <row r="63" spans="1:8" ht="14.25" hidden="1">
      <c r="A63" s="15">
        <v>45</v>
      </c>
      <c r="B63" s="16"/>
      <c r="C63" s="16" t="s">
        <v>87</v>
      </c>
      <c r="D63" s="16" t="s">
        <v>9</v>
      </c>
      <c r="E63" s="15" t="s">
        <v>71</v>
      </c>
      <c r="F63" s="17">
        <v>0</v>
      </c>
      <c r="G63" s="17">
        <v>0</v>
      </c>
      <c r="H63" s="17"/>
    </row>
    <row r="64" spans="1:8" ht="14.25" hidden="1">
      <c r="A64" s="15">
        <v>45</v>
      </c>
      <c r="B64" s="16"/>
      <c r="C64" s="16" t="s">
        <v>87</v>
      </c>
      <c r="D64" s="16" t="s">
        <v>11</v>
      </c>
      <c r="E64" s="15" t="s">
        <v>72</v>
      </c>
      <c r="F64" s="17">
        <v>0</v>
      </c>
      <c r="G64" s="17">
        <v>0</v>
      </c>
      <c r="H64" s="17"/>
    </row>
    <row r="65" spans="1:8" ht="14.25" hidden="1">
      <c r="A65" s="15">
        <v>45</v>
      </c>
      <c r="B65" s="16"/>
      <c r="C65" s="16" t="s">
        <v>87</v>
      </c>
      <c r="D65" s="16" t="s">
        <v>32</v>
      </c>
      <c r="E65" s="15" t="s">
        <v>73</v>
      </c>
      <c r="F65" s="17">
        <v>0</v>
      </c>
      <c r="G65" s="17">
        <v>0</v>
      </c>
      <c r="H65" s="17"/>
    </row>
    <row r="66" spans="1:8" ht="14.25" hidden="1">
      <c r="A66" s="15">
        <v>45</v>
      </c>
      <c r="B66" s="16"/>
      <c r="C66" s="16" t="s">
        <v>87</v>
      </c>
      <c r="D66" s="16" t="s">
        <v>13</v>
      </c>
      <c r="E66" s="15" t="s">
        <v>74</v>
      </c>
      <c r="F66" s="17">
        <v>0</v>
      </c>
      <c r="G66" s="17">
        <v>0</v>
      </c>
      <c r="H66" s="17"/>
    </row>
    <row r="67" spans="1:8" ht="14.25" hidden="1">
      <c r="A67" s="15">
        <v>45</v>
      </c>
      <c r="B67" s="16"/>
      <c r="C67" s="16" t="s">
        <v>87</v>
      </c>
      <c r="D67" s="16" t="s">
        <v>15</v>
      </c>
      <c r="E67" s="15" t="s">
        <v>88</v>
      </c>
      <c r="F67" s="17">
        <v>0</v>
      </c>
      <c r="G67" s="17">
        <v>0</v>
      </c>
      <c r="H67" s="17"/>
    </row>
    <row r="68" spans="1:8" ht="14.25" hidden="1">
      <c r="A68" s="15">
        <v>45</v>
      </c>
      <c r="B68" s="16"/>
      <c r="C68" s="16" t="s">
        <v>87</v>
      </c>
      <c r="D68" s="16" t="s">
        <v>59</v>
      </c>
      <c r="E68" s="15" t="s">
        <v>79</v>
      </c>
      <c r="F68" s="17">
        <v>0</v>
      </c>
      <c r="G68" s="17">
        <v>0</v>
      </c>
      <c r="H68" s="17"/>
    </row>
    <row r="69" spans="1:8" ht="14.25" hidden="1">
      <c r="A69" s="15">
        <v>45</v>
      </c>
      <c r="B69" s="16"/>
      <c r="C69" s="16" t="s">
        <v>87</v>
      </c>
      <c r="D69" s="16" t="s">
        <v>76</v>
      </c>
      <c r="E69" s="15" t="s">
        <v>81</v>
      </c>
      <c r="F69" s="17">
        <v>0</v>
      </c>
      <c r="G69" s="17">
        <v>0</v>
      </c>
      <c r="H69" s="17"/>
    </row>
    <row r="70" spans="1:8" ht="14.25" hidden="1">
      <c r="A70" s="15">
        <v>45</v>
      </c>
      <c r="B70" s="16"/>
      <c r="C70" s="16" t="s">
        <v>87</v>
      </c>
      <c r="D70" s="16" t="s">
        <v>78</v>
      </c>
      <c r="E70" s="15" t="s">
        <v>82</v>
      </c>
      <c r="F70" s="17">
        <v>0</v>
      </c>
      <c r="G70" s="17">
        <v>0</v>
      </c>
      <c r="H70" s="17"/>
    </row>
    <row r="71" spans="1:8" ht="14.25">
      <c r="A71" s="15">
        <v>45</v>
      </c>
      <c r="B71" s="16"/>
      <c r="C71" s="16" t="s">
        <v>89</v>
      </c>
      <c r="D71" s="16"/>
      <c r="E71" s="15" t="s">
        <v>84</v>
      </c>
      <c r="F71" s="17">
        <v>0</v>
      </c>
      <c r="G71" s="17">
        <v>0</v>
      </c>
      <c r="H71" s="17"/>
    </row>
    <row r="72" spans="1:8" ht="14.25">
      <c r="A72" s="15">
        <v>45</v>
      </c>
      <c r="B72" s="16" t="s">
        <v>90</v>
      </c>
      <c r="C72" s="16"/>
      <c r="D72" s="16"/>
      <c r="E72" s="15" t="s">
        <v>91</v>
      </c>
      <c r="F72" s="17">
        <v>0</v>
      </c>
      <c r="G72" s="17">
        <v>0</v>
      </c>
      <c r="H72" s="17"/>
    </row>
    <row r="73" spans="1:8" ht="14.25">
      <c r="A73" s="15">
        <v>45</v>
      </c>
      <c r="B73" s="16" t="s">
        <v>92</v>
      </c>
      <c r="C73" s="16"/>
      <c r="D73" s="16"/>
      <c r="E73" s="15" t="s">
        <v>93</v>
      </c>
      <c r="F73" s="17">
        <v>0</v>
      </c>
      <c r="G73" s="17">
        <v>0</v>
      </c>
      <c r="H73" s="17"/>
    </row>
    <row r="74" spans="1:8" ht="15">
      <c r="A74" s="15">
        <v>45</v>
      </c>
      <c r="B74" s="21" t="s">
        <v>94</v>
      </c>
      <c r="C74" s="21"/>
      <c r="D74" s="21"/>
      <c r="E74" s="21" t="s">
        <v>95</v>
      </c>
      <c r="F74" s="22">
        <f>F75</f>
        <v>450000</v>
      </c>
      <c r="G74" s="22">
        <f>G75</f>
        <v>850000</v>
      </c>
      <c r="H74" s="22"/>
    </row>
    <row r="75" spans="1:8" ht="15">
      <c r="A75" s="15">
        <v>45</v>
      </c>
      <c r="B75" s="21"/>
      <c r="C75" s="23" t="s">
        <v>96</v>
      </c>
      <c r="D75" s="21"/>
      <c r="E75" s="21" t="s">
        <v>97</v>
      </c>
      <c r="F75" s="22">
        <f>F76</f>
        <v>450000</v>
      </c>
      <c r="G75" s="22">
        <f>G76</f>
        <v>850000</v>
      </c>
      <c r="H75" s="22"/>
    </row>
    <row r="76" spans="1:8" ht="15">
      <c r="A76" s="15">
        <v>45</v>
      </c>
      <c r="B76" s="14" t="s">
        <v>98</v>
      </c>
      <c r="C76" s="14"/>
      <c r="D76" s="14"/>
      <c r="E76" s="24" t="s">
        <v>99</v>
      </c>
      <c r="F76" s="13">
        <f>SUM(F77:F81)</f>
        <v>450000</v>
      </c>
      <c r="G76" s="13">
        <f>SUM(G77:G81)</f>
        <v>850000</v>
      </c>
      <c r="H76" s="13"/>
    </row>
    <row r="77" spans="1:8" ht="14.25" hidden="1">
      <c r="A77" s="15">
        <v>45</v>
      </c>
      <c r="B77" s="25" t="s">
        <v>100</v>
      </c>
      <c r="C77" s="25"/>
      <c r="D77" s="25"/>
      <c r="E77" s="26" t="s">
        <v>101</v>
      </c>
      <c r="F77" s="27">
        <v>0</v>
      </c>
      <c r="G77" s="27"/>
      <c r="H77" s="27"/>
    </row>
    <row r="78" spans="1:8" ht="14.25" hidden="1">
      <c r="A78" s="15">
        <v>45</v>
      </c>
      <c r="B78" s="25" t="s">
        <v>102</v>
      </c>
      <c r="C78" s="25"/>
      <c r="D78" s="25"/>
      <c r="E78" s="26" t="s">
        <v>103</v>
      </c>
      <c r="F78" s="27">
        <v>0</v>
      </c>
      <c r="G78" s="27"/>
      <c r="H78" s="27"/>
    </row>
    <row r="79" spans="1:8" ht="14.25" hidden="1">
      <c r="A79" s="15">
        <v>45</v>
      </c>
      <c r="B79" s="25" t="s">
        <v>104</v>
      </c>
      <c r="C79" s="25"/>
      <c r="D79" s="25"/>
      <c r="E79" s="26" t="s">
        <v>105</v>
      </c>
      <c r="F79" s="27">
        <v>0</v>
      </c>
      <c r="G79" s="27"/>
      <c r="H79" s="27"/>
    </row>
    <row r="80" spans="1:8" ht="14.25" hidden="1">
      <c r="A80" s="15">
        <v>45</v>
      </c>
      <c r="B80" s="25" t="s">
        <v>106</v>
      </c>
      <c r="C80" s="25"/>
      <c r="D80" s="25"/>
      <c r="E80" s="26" t="s">
        <v>107</v>
      </c>
      <c r="F80" s="27">
        <v>0</v>
      </c>
      <c r="G80" s="27"/>
      <c r="H80" s="27"/>
    </row>
    <row r="81" spans="1:8" ht="14.25">
      <c r="A81" s="15">
        <v>45</v>
      </c>
      <c r="B81" s="16" t="s">
        <v>108</v>
      </c>
      <c r="C81" s="16"/>
      <c r="D81" s="16"/>
      <c r="E81" s="18" t="s">
        <v>109</v>
      </c>
      <c r="F81" s="17">
        <f>SUM(F82:F83)</f>
        <v>450000</v>
      </c>
      <c r="G81" s="17">
        <f>SUM(G82:G83)</f>
        <v>850000</v>
      </c>
      <c r="H81" s="17"/>
    </row>
    <row r="82" spans="1:8" ht="14.25">
      <c r="A82" s="15">
        <v>45</v>
      </c>
      <c r="B82" s="16"/>
      <c r="C82" s="16" t="s">
        <v>110</v>
      </c>
      <c r="D82" s="16"/>
      <c r="E82" s="15" t="s">
        <v>111</v>
      </c>
      <c r="F82" s="17">
        <v>450000</v>
      </c>
      <c r="G82" s="17">
        <v>850000</v>
      </c>
      <c r="H82" s="17"/>
    </row>
    <row r="83" spans="1:8" ht="14.25">
      <c r="A83" s="15">
        <v>45</v>
      </c>
      <c r="B83" s="16"/>
      <c r="C83" s="16" t="s">
        <v>112</v>
      </c>
      <c r="D83" s="16"/>
      <c r="E83" s="15" t="s">
        <v>113</v>
      </c>
      <c r="F83" s="17">
        <v>0</v>
      </c>
      <c r="G83" s="17">
        <v>0</v>
      </c>
      <c r="H83" s="17"/>
    </row>
    <row r="84" spans="1:8" ht="15">
      <c r="A84" s="15">
        <v>45</v>
      </c>
      <c r="B84" s="14" t="s">
        <v>114</v>
      </c>
      <c r="C84" s="14"/>
      <c r="D84" s="14"/>
      <c r="E84" s="28" t="s">
        <v>115</v>
      </c>
      <c r="F84" s="13">
        <v>0</v>
      </c>
      <c r="G84" s="13">
        <v>0</v>
      </c>
      <c r="H84" s="13"/>
    </row>
    <row r="85" spans="1:8" ht="14.25" hidden="1">
      <c r="A85" s="15">
        <v>45</v>
      </c>
      <c r="B85" s="16" t="s">
        <v>116</v>
      </c>
      <c r="C85" s="16"/>
      <c r="D85" s="16"/>
      <c r="E85" s="18" t="s">
        <v>117</v>
      </c>
      <c r="F85" s="17">
        <v>0</v>
      </c>
      <c r="G85" s="17"/>
      <c r="H85" s="17"/>
    </row>
    <row r="86" spans="1:8" ht="14.25" hidden="1">
      <c r="A86" s="15">
        <v>45</v>
      </c>
      <c r="B86" s="16" t="s">
        <v>118</v>
      </c>
      <c r="C86" s="16"/>
      <c r="D86" s="16"/>
      <c r="E86" s="18" t="s">
        <v>119</v>
      </c>
      <c r="F86" s="17">
        <v>0</v>
      </c>
      <c r="G86" s="17"/>
      <c r="H86" s="17"/>
    </row>
    <row r="87" spans="1:8" ht="15.75">
      <c r="A87" s="15">
        <v>45</v>
      </c>
      <c r="B87" s="11" t="s">
        <v>391</v>
      </c>
      <c r="C87" s="30"/>
      <c r="D87" s="30"/>
      <c r="E87" s="29"/>
      <c r="F87" s="31">
        <f>F11+F74</f>
        <v>14813758</v>
      </c>
      <c r="G87" s="31">
        <f>G11+G74</f>
        <v>12045318</v>
      </c>
      <c r="H87" s="31"/>
    </row>
    <row r="89" spans="6:7" ht="12.75">
      <c r="F89" s="102"/>
      <c r="G89" s="102"/>
    </row>
    <row r="90" spans="6:7" ht="15.75">
      <c r="F90" s="105"/>
      <c r="G90" s="105"/>
    </row>
    <row r="91" spans="6:7" ht="12.75">
      <c r="F91" s="102"/>
      <c r="G91" s="102"/>
    </row>
    <row r="92" spans="6:7" ht="12.75">
      <c r="F92" s="102"/>
      <c r="G92" s="102"/>
    </row>
    <row r="93" spans="6:7" ht="12.75">
      <c r="F93" s="102"/>
      <c r="G93" s="102"/>
    </row>
    <row r="94" spans="6:7" ht="12.75">
      <c r="F94" s="102"/>
      <c r="G94" s="102"/>
    </row>
    <row r="96" spans="6:7" ht="12.75">
      <c r="F96" s="102"/>
      <c r="G96" s="102"/>
    </row>
  </sheetData>
  <mergeCells count="5">
    <mergeCell ref="A8:A10"/>
    <mergeCell ref="B8:E10"/>
    <mergeCell ref="H8:H10"/>
    <mergeCell ref="F8:F10"/>
    <mergeCell ref="G8:G10"/>
  </mergeCells>
  <printOptions/>
  <pageMargins left="0.7874015748031497" right="0.7874015748031497" top="1.3779527559055118" bottom="0.7874015748031497" header="0.5118110236220472" footer="0.5118110236220472"/>
  <pageSetup fitToHeight="2" fitToWidth="1" horizontalDpi="600" verticalDpi="600" orientation="landscape" paperSize="9" scale="89" r:id="rId1"/>
  <headerFooter alignWithMargins="0">
    <oddHeader>&amp;LČíslo kapitoly / štátneho fondu / subjektu verejnej správy : 404
Názov kapitoly / ŠF / subjektu verejnej správy : Spoločná zdravotná poisťovňa, a.s.&amp;RMF-P-2009-01
Strana :&amp;P / &amp;N
(v tis. Sk)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"/>
  <sheetViews>
    <sheetView tabSelected="1" workbookViewId="0" topLeftCell="E128">
      <selection activeCell="I147" sqref="I147"/>
    </sheetView>
  </sheetViews>
  <sheetFormatPr defaultColWidth="9.140625" defaultRowHeight="12.75"/>
  <cols>
    <col min="4" max="4" width="24.7109375" style="0" bestFit="1" customWidth="1"/>
    <col min="8" max="8" width="70.57421875" style="0" customWidth="1"/>
    <col min="9" max="10" width="13.28125" style="99" customWidth="1"/>
    <col min="11" max="11" width="13.8515625" style="0" customWidth="1"/>
    <col min="12" max="12" width="12.28125" style="102" bestFit="1" customWidth="1"/>
    <col min="13" max="13" width="10.140625" style="0" bestFit="1" customWidth="1"/>
  </cols>
  <sheetData>
    <row r="1" spans="1:11" ht="12.75" hidden="1">
      <c r="A1" s="32"/>
      <c r="B1" s="33"/>
      <c r="C1" s="33"/>
      <c r="D1" s="34"/>
      <c r="E1" s="35"/>
      <c r="F1" s="35"/>
      <c r="G1" s="35"/>
      <c r="H1" s="33"/>
      <c r="I1" s="33"/>
      <c r="J1" s="33"/>
      <c r="K1" s="36"/>
    </row>
    <row r="2" spans="1:11" ht="12.75" hidden="1">
      <c r="A2" s="32"/>
      <c r="B2" s="33"/>
      <c r="C2" s="33"/>
      <c r="D2" s="34"/>
      <c r="E2" s="35"/>
      <c r="F2" s="35"/>
      <c r="G2" s="35"/>
      <c r="H2" s="33"/>
      <c r="I2" s="33"/>
      <c r="J2" s="33"/>
      <c r="K2" s="33"/>
    </row>
    <row r="3" spans="1:11" ht="12.75" hidden="1">
      <c r="A3" s="33"/>
      <c r="B3" s="33"/>
      <c r="C3" s="37"/>
      <c r="D3" s="34"/>
      <c r="E3" s="35"/>
      <c r="F3" s="35"/>
      <c r="G3" s="35"/>
      <c r="H3" s="33"/>
      <c r="I3" s="33"/>
      <c r="J3" s="33"/>
      <c r="K3" s="38"/>
    </row>
    <row r="4" spans="1:11" ht="12.75" customHeight="1">
      <c r="A4" s="116" t="s">
        <v>0</v>
      </c>
      <c r="B4" s="119" t="s">
        <v>120</v>
      </c>
      <c r="C4" s="122" t="s">
        <v>121</v>
      </c>
      <c r="D4" s="123"/>
      <c r="E4" s="123"/>
      <c r="F4" s="123"/>
      <c r="G4" s="123"/>
      <c r="H4" s="123"/>
      <c r="I4" s="125" t="s">
        <v>416</v>
      </c>
      <c r="J4" s="125" t="s">
        <v>405</v>
      </c>
      <c r="K4" s="124" t="s">
        <v>2</v>
      </c>
    </row>
    <row r="5" spans="1:11" ht="12.75" customHeight="1">
      <c r="A5" s="117"/>
      <c r="B5" s="120"/>
      <c r="C5" s="114" t="s">
        <v>122</v>
      </c>
      <c r="D5" s="114"/>
      <c r="E5" s="114" t="s">
        <v>123</v>
      </c>
      <c r="F5" s="114"/>
      <c r="G5" s="114"/>
      <c r="H5" s="114"/>
      <c r="I5" s="126"/>
      <c r="J5" s="126"/>
      <c r="K5" s="120"/>
    </row>
    <row r="6" spans="1:11" ht="12.75">
      <c r="A6" s="117"/>
      <c r="B6" s="120"/>
      <c r="C6" s="114"/>
      <c r="D6" s="114"/>
      <c r="E6" s="114"/>
      <c r="F6" s="114"/>
      <c r="G6" s="114"/>
      <c r="H6" s="114"/>
      <c r="I6" s="126"/>
      <c r="J6" s="126"/>
      <c r="K6" s="120"/>
    </row>
    <row r="7" spans="1:11" ht="12.75">
      <c r="A7" s="118"/>
      <c r="B7" s="121"/>
      <c r="C7" s="114"/>
      <c r="D7" s="114"/>
      <c r="E7" s="114"/>
      <c r="F7" s="114"/>
      <c r="G7" s="114"/>
      <c r="H7" s="114"/>
      <c r="I7" s="127"/>
      <c r="J7" s="127"/>
      <c r="K7" s="121"/>
    </row>
    <row r="8" spans="1:11" ht="12.75">
      <c r="A8" s="39"/>
      <c r="B8" s="39"/>
      <c r="C8" s="10"/>
      <c r="D8" s="10"/>
      <c r="E8" s="10"/>
      <c r="F8" s="10"/>
      <c r="G8" s="10"/>
      <c r="H8" s="10"/>
      <c r="I8" s="40"/>
      <c r="J8" s="40"/>
      <c r="K8" s="40"/>
    </row>
    <row r="9" spans="1:13" ht="15.75">
      <c r="A9" s="41">
        <v>45</v>
      </c>
      <c r="B9" s="41" t="s">
        <v>125</v>
      </c>
      <c r="C9" s="42" t="s">
        <v>126</v>
      </c>
      <c r="D9" s="43"/>
      <c r="E9" s="43"/>
      <c r="F9" s="43"/>
      <c r="G9" s="43"/>
      <c r="H9" s="43" t="s">
        <v>127</v>
      </c>
      <c r="I9" s="45">
        <f>I10</f>
        <v>14363758</v>
      </c>
      <c r="J9" s="45">
        <f>J10</f>
        <v>11195318</v>
      </c>
      <c r="K9" s="45"/>
      <c r="M9" s="102"/>
    </row>
    <row r="10" spans="1:11" ht="15">
      <c r="A10" s="11">
        <v>45</v>
      </c>
      <c r="B10" s="11" t="s">
        <v>125</v>
      </c>
      <c r="C10" s="46" t="s">
        <v>128</v>
      </c>
      <c r="D10" s="46"/>
      <c r="E10" s="47"/>
      <c r="F10" s="47"/>
      <c r="G10" s="47"/>
      <c r="H10" s="48" t="s">
        <v>129</v>
      </c>
      <c r="I10" s="49">
        <f>SUM(I11,I129,I172)</f>
        <v>14363758</v>
      </c>
      <c r="J10" s="49">
        <f>SUM(J11,J129,J172)</f>
        <v>11195318</v>
      </c>
      <c r="K10" s="49"/>
    </row>
    <row r="11" spans="1:13" ht="15">
      <c r="A11" s="11">
        <v>45</v>
      </c>
      <c r="B11" s="11" t="s">
        <v>125</v>
      </c>
      <c r="C11" s="42" t="s">
        <v>130</v>
      </c>
      <c r="D11" s="43" t="s">
        <v>127</v>
      </c>
      <c r="E11" s="43" t="s">
        <v>131</v>
      </c>
      <c r="F11" s="43"/>
      <c r="G11" s="43"/>
      <c r="H11" s="41" t="s">
        <v>132</v>
      </c>
      <c r="I11" s="13">
        <f>SUM(I12,I17,I30,I98,I125)</f>
        <v>14324548</v>
      </c>
      <c r="J11" s="13">
        <f>SUM(J12,J17,J30,J98,J125)</f>
        <v>11167818</v>
      </c>
      <c r="K11" s="13"/>
      <c r="M11" s="102"/>
    </row>
    <row r="12" spans="1:11" ht="12.75">
      <c r="A12" s="39">
        <v>45</v>
      </c>
      <c r="B12" s="39" t="s">
        <v>125</v>
      </c>
      <c r="C12" s="50" t="s">
        <v>130</v>
      </c>
      <c r="D12" s="51" t="s">
        <v>127</v>
      </c>
      <c r="E12" s="51" t="s">
        <v>133</v>
      </c>
      <c r="F12" s="51"/>
      <c r="G12" s="51"/>
      <c r="H12" s="52" t="s">
        <v>134</v>
      </c>
      <c r="I12" s="53">
        <v>176000</v>
      </c>
      <c r="J12" s="53">
        <f>SUM(J13:J16)</f>
        <v>182700</v>
      </c>
      <c r="K12" s="53"/>
    </row>
    <row r="13" spans="1:11" ht="12.75" hidden="1">
      <c r="A13" s="39"/>
      <c r="B13" s="39"/>
      <c r="C13" s="50"/>
      <c r="D13" s="51"/>
      <c r="E13" s="51"/>
      <c r="F13" s="51" t="s">
        <v>420</v>
      </c>
      <c r="G13" s="51"/>
      <c r="H13" s="52" t="s">
        <v>421</v>
      </c>
      <c r="I13" s="53"/>
      <c r="J13" s="53">
        <v>143420</v>
      </c>
      <c r="K13" s="53"/>
    </row>
    <row r="14" spans="1:11" ht="12.75" hidden="1">
      <c r="A14" s="39"/>
      <c r="B14" s="39"/>
      <c r="C14" s="50"/>
      <c r="D14" s="51"/>
      <c r="E14" s="51"/>
      <c r="F14" s="51" t="s">
        <v>422</v>
      </c>
      <c r="G14" s="51"/>
      <c r="H14" s="52" t="s">
        <v>423</v>
      </c>
      <c r="I14" s="53"/>
      <c r="J14" s="53">
        <v>4000</v>
      </c>
      <c r="K14" s="53"/>
    </row>
    <row r="15" spans="1:11" ht="12.75" hidden="1">
      <c r="A15" s="39"/>
      <c r="B15" s="39"/>
      <c r="C15" s="50"/>
      <c r="D15" s="51"/>
      <c r="E15" s="51"/>
      <c r="F15" s="51" t="s">
        <v>424</v>
      </c>
      <c r="G15" s="51"/>
      <c r="H15" s="52" t="s">
        <v>425</v>
      </c>
      <c r="I15" s="53"/>
      <c r="J15" s="53">
        <v>11760</v>
      </c>
      <c r="K15" s="53"/>
    </row>
    <row r="16" spans="1:11" ht="12.75" hidden="1">
      <c r="A16" s="39"/>
      <c r="B16" s="39"/>
      <c r="C16" s="50"/>
      <c r="D16" s="51"/>
      <c r="E16" s="51"/>
      <c r="F16" s="51" t="s">
        <v>426</v>
      </c>
      <c r="G16" s="51"/>
      <c r="H16" s="52" t="s">
        <v>427</v>
      </c>
      <c r="I16" s="53"/>
      <c r="J16" s="53">
        <v>23520</v>
      </c>
      <c r="K16" s="53"/>
    </row>
    <row r="17" spans="1:11" ht="12.75">
      <c r="A17" s="39">
        <v>45</v>
      </c>
      <c r="B17" s="39" t="s">
        <v>125</v>
      </c>
      <c r="C17" s="50" t="s">
        <v>130</v>
      </c>
      <c r="D17" s="51" t="s">
        <v>127</v>
      </c>
      <c r="E17" s="51" t="s">
        <v>135</v>
      </c>
      <c r="F17" s="51"/>
      <c r="G17" s="51"/>
      <c r="H17" s="52" t="s">
        <v>136</v>
      </c>
      <c r="I17" s="53">
        <f>SUM(I18:I21,I29)</f>
        <v>73392</v>
      </c>
      <c r="J17" s="53">
        <f>SUM(J18:J21,J29)</f>
        <v>73860</v>
      </c>
      <c r="K17" s="53"/>
    </row>
    <row r="18" spans="1:13" ht="12.75">
      <c r="A18" s="39">
        <v>45</v>
      </c>
      <c r="B18" s="39" t="s">
        <v>125</v>
      </c>
      <c r="C18" s="50" t="s">
        <v>130</v>
      </c>
      <c r="D18" s="51" t="s">
        <v>127</v>
      </c>
      <c r="E18" s="51"/>
      <c r="F18" s="51" t="s">
        <v>264</v>
      </c>
      <c r="G18" s="51"/>
      <c r="H18" s="52" t="s">
        <v>268</v>
      </c>
      <c r="I18" s="53">
        <v>0</v>
      </c>
      <c r="J18" s="53">
        <v>260</v>
      </c>
      <c r="K18" s="53"/>
      <c r="M18" s="102"/>
    </row>
    <row r="19" spans="1:13" ht="12.75">
      <c r="A19" s="39">
        <v>45</v>
      </c>
      <c r="B19" s="39" t="s">
        <v>125</v>
      </c>
      <c r="C19" s="50" t="s">
        <v>130</v>
      </c>
      <c r="D19" s="51" t="s">
        <v>127</v>
      </c>
      <c r="E19" s="51"/>
      <c r="F19" s="51" t="s">
        <v>265</v>
      </c>
      <c r="G19" s="51"/>
      <c r="H19" s="52" t="s">
        <v>269</v>
      </c>
      <c r="I19" s="53">
        <v>18480</v>
      </c>
      <c r="J19" s="53">
        <v>18530</v>
      </c>
      <c r="K19" s="53"/>
      <c r="M19" s="102"/>
    </row>
    <row r="20" spans="1:11" ht="12.75">
      <c r="A20" s="39">
        <v>45</v>
      </c>
      <c r="B20" s="39" t="s">
        <v>125</v>
      </c>
      <c r="C20" s="50" t="s">
        <v>130</v>
      </c>
      <c r="D20" s="51" t="s">
        <v>127</v>
      </c>
      <c r="E20" s="51"/>
      <c r="F20" s="51" t="s">
        <v>266</v>
      </c>
      <c r="G20" s="51"/>
      <c r="H20" s="52" t="s">
        <v>270</v>
      </c>
      <c r="I20" s="53">
        <v>0</v>
      </c>
      <c r="J20" s="53">
        <v>260</v>
      </c>
      <c r="K20" s="53"/>
    </row>
    <row r="21" spans="1:11" ht="12.75">
      <c r="A21" s="39">
        <v>45</v>
      </c>
      <c r="B21" s="39" t="s">
        <v>125</v>
      </c>
      <c r="C21" s="50" t="s">
        <v>130</v>
      </c>
      <c r="D21" s="51" t="s">
        <v>127</v>
      </c>
      <c r="E21" s="51"/>
      <c r="F21" s="51" t="s">
        <v>267</v>
      </c>
      <c r="G21" s="51"/>
      <c r="H21" s="52" t="s">
        <v>271</v>
      </c>
      <c r="I21" s="53">
        <f>SUM(I22:I28)</f>
        <v>44352</v>
      </c>
      <c r="J21" s="53">
        <f>SUM(J22:J28)</f>
        <v>46040</v>
      </c>
      <c r="K21" s="53"/>
    </row>
    <row r="22" spans="1:12" s="84" customFormat="1" ht="12.75" hidden="1">
      <c r="A22" s="39">
        <v>45</v>
      </c>
      <c r="B22" s="39" t="s">
        <v>125</v>
      </c>
      <c r="C22" s="50" t="s">
        <v>130</v>
      </c>
      <c r="D22" s="51" t="s">
        <v>127</v>
      </c>
      <c r="E22" s="82"/>
      <c r="F22" s="82"/>
      <c r="G22" s="82" t="s">
        <v>272</v>
      </c>
      <c r="H22" s="78" t="s">
        <v>279</v>
      </c>
      <c r="I22" s="83">
        <v>2464</v>
      </c>
      <c r="J22" s="83">
        <v>2558</v>
      </c>
      <c r="K22" s="83"/>
      <c r="L22" s="103"/>
    </row>
    <row r="23" spans="1:12" s="84" customFormat="1" ht="12.75" hidden="1">
      <c r="A23" s="39">
        <v>45</v>
      </c>
      <c r="B23" s="39" t="s">
        <v>125</v>
      </c>
      <c r="C23" s="50" t="s">
        <v>130</v>
      </c>
      <c r="D23" s="51" t="s">
        <v>127</v>
      </c>
      <c r="E23" s="82"/>
      <c r="F23" s="82"/>
      <c r="G23" s="82" t="s">
        <v>273</v>
      </c>
      <c r="H23" s="78" t="s">
        <v>280</v>
      </c>
      <c r="I23" s="83">
        <v>24640</v>
      </c>
      <c r="J23" s="83">
        <v>25578</v>
      </c>
      <c r="K23" s="83"/>
      <c r="L23" s="103"/>
    </row>
    <row r="24" spans="1:12" s="84" customFormat="1" ht="12.75" hidden="1">
      <c r="A24" s="39">
        <v>45</v>
      </c>
      <c r="B24" s="39" t="s">
        <v>125</v>
      </c>
      <c r="C24" s="50" t="s">
        <v>130</v>
      </c>
      <c r="D24" s="51" t="s">
        <v>127</v>
      </c>
      <c r="E24" s="82"/>
      <c r="F24" s="82"/>
      <c r="G24" s="82" t="s">
        <v>274</v>
      </c>
      <c r="H24" s="78" t="s">
        <v>281</v>
      </c>
      <c r="I24" s="83">
        <v>1408</v>
      </c>
      <c r="J24" s="83">
        <v>1461</v>
      </c>
      <c r="K24" s="83"/>
      <c r="L24" s="103"/>
    </row>
    <row r="25" spans="1:12" s="84" customFormat="1" ht="12.75" hidden="1">
      <c r="A25" s="39">
        <v>45</v>
      </c>
      <c r="B25" s="39" t="s">
        <v>125</v>
      </c>
      <c r="C25" s="50" t="s">
        <v>130</v>
      </c>
      <c r="D25" s="51" t="s">
        <v>127</v>
      </c>
      <c r="E25" s="82"/>
      <c r="F25" s="82"/>
      <c r="G25" s="82" t="s">
        <v>275</v>
      </c>
      <c r="H25" s="78" t="s">
        <v>282</v>
      </c>
      <c r="I25" s="83">
        <v>5280</v>
      </c>
      <c r="J25" s="83">
        <v>5481</v>
      </c>
      <c r="K25" s="83"/>
      <c r="L25" s="103"/>
    </row>
    <row r="26" spans="1:12" s="84" customFormat="1" ht="12.75" hidden="1">
      <c r="A26" s="39">
        <v>45</v>
      </c>
      <c r="B26" s="39" t="s">
        <v>125</v>
      </c>
      <c r="C26" s="50" t="s">
        <v>130</v>
      </c>
      <c r="D26" s="51" t="s">
        <v>127</v>
      </c>
      <c r="E26" s="82"/>
      <c r="F26" s="82"/>
      <c r="G26" s="82" t="s">
        <v>276</v>
      </c>
      <c r="H26" s="78" t="s">
        <v>283</v>
      </c>
      <c r="I26" s="83">
        <v>1760</v>
      </c>
      <c r="J26" s="83">
        <v>1827</v>
      </c>
      <c r="K26" s="83"/>
      <c r="L26" s="103"/>
    </row>
    <row r="27" spans="1:12" s="84" customFormat="1" ht="12.75" hidden="1">
      <c r="A27" s="39">
        <v>45</v>
      </c>
      <c r="B27" s="39" t="s">
        <v>125</v>
      </c>
      <c r="C27" s="50" t="s">
        <v>130</v>
      </c>
      <c r="D27" s="51" t="s">
        <v>127</v>
      </c>
      <c r="E27" s="82"/>
      <c r="F27" s="82"/>
      <c r="G27" s="82" t="s">
        <v>277</v>
      </c>
      <c r="H27" s="78" t="s">
        <v>284</v>
      </c>
      <c r="I27" s="83">
        <v>440</v>
      </c>
      <c r="J27" s="83">
        <v>457</v>
      </c>
      <c r="K27" s="83"/>
      <c r="L27" s="103"/>
    </row>
    <row r="28" spans="1:12" s="84" customFormat="1" ht="12.75" hidden="1">
      <c r="A28" s="39">
        <v>45</v>
      </c>
      <c r="B28" s="39" t="s">
        <v>125</v>
      </c>
      <c r="C28" s="50" t="s">
        <v>130</v>
      </c>
      <c r="D28" s="51" t="s">
        <v>127</v>
      </c>
      <c r="E28" s="82"/>
      <c r="F28" s="82"/>
      <c r="G28" s="82" t="s">
        <v>278</v>
      </c>
      <c r="H28" s="78" t="s">
        <v>285</v>
      </c>
      <c r="I28" s="83">
        <v>8360</v>
      </c>
      <c r="J28" s="83">
        <v>8678</v>
      </c>
      <c r="K28" s="83"/>
      <c r="L28" s="103"/>
    </row>
    <row r="29" spans="1:11" ht="12.75">
      <c r="A29" s="39">
        <v>45</v>
      </c>
      <c r="B29" s="39" t="s">
        <v>125</v>
      </c>
      <c r="C29" s="50" t="s">
        <v>130</v>
      </c>
      <c r="D29" s="51" t="s">
        <v>127</v>
      </c>
      <c r="E29" s="51"/>
      <c r="F29" s="51" t="s">
        <v>286</v>
      </c>
      <c r="G29" s="51"/>
      <c r="H29" s="79" t="s">
        <v>287</v>
      </c>
      <c r="I29" s="53">
        <v>10560</v>
      </c>
      <c r="J29" s="53">
        <v>8770</v>
      </c>
      <c r="K29" s="53"/>
    </row>
    <row r="30" spans="1:11" ht="12.75">
      <c r="A30" s="39">
        <v>45</v>
      </c>
      <c r="B30" s="39" t="s">
        <v>125</v>
      </c>
      <c r="C30" s="50" t="s">
        <v>130</v>
      </c>
      <c r="D30" s="51" t="s">
        <v>127</v>
      </c>
      <c r="E30" s="51" t="s">
        <v>137</v>
      </c>
      <c r="F30" s="51"/>
      <c r="G30" s="51"/>
      <c r="H30" s="39" t="s">
        <v>138</v>
      </c>
      <c r="I30" s="53">
        <f>SUM(I31,I35,I40,I51,I58,I67,I70)</f>
        <v>14011514</v>
      </c>
      <c r="J30" s="56">
        <f>SUM(J31,J35,J40,J51,J58,J67,J70)</f>
        <v>10847883</v>
      </c>
      <c r="K30" s="53"/>
    </row>
    <row r="31" spans="1:13" ht="12.75">
      <c r="A31" s="39">
        <v>45</v>
      </c>
      <c r="B31" s="39" t="s">
        <v>125</v>
      </c>
      <c r="C31" s="50" t="s">
        <v>130</v>
      </c>
      <c r="D31" s="51" t="s">
        <v>127</v>
      </c>
      <c r="E31" s="51"/>
      <c r="F31" s="51" t="s">
        <v>139</v>
      </c>
      <c r="G31" s="51"/>
      <c r="H31" s="39" t="s">
        <v>140</v>
      </c>
      <c r="I31" s="53">
        <f>SUM(I32:I34)</f>
        <v>2300</v>
      </c>
      <c r="J31" s="53">
        <f>SUM(J32:J34)</f>
        <v>2000</v>
      </c>
      <c r="K31" s="53"/>
      <c r="M31" s="102"/>
    </row>
    <row r="32" spans="1:12" s="84" customFormat="1" ht="12.75" hidden="1">
      <c r="A32" s="39">
        <v>45</v>
      </c>
      <c r="B32" s="39" t="s">
        <v>125</v>
      </c>
      <c r="C32" s="50" t="s">
        <v>130</v>
      </c>
      <c r="D32" s="51" t="s">
        <v>127</v>
      </c>
      <c r="E32" s="82"/>
      <c r="F32" s="82"/>
      <c r="G32" s="82" t="s">
        <v>288</v>
      </c>
      <c r="H32" s="80" t="s">
        <v>292</v>
      </c>
      <c r="I32" s="83">
        <v>1500</v>
      </c>
      <c r="J32" s="83">
        <v>1200</v>
      </c>
      <c r="K32" s="83"/>
      <c r="L32" s="103"/>
    </row>
    <row r="33" spans="1:12" s="84" customFormat="1" ht="12.75" hidden="1">
      <c r="A33" s="39">
        <v>45</v>
      </c>
      <c r="B33" s="39" t="s">
        <v>125</v>
      </c>
      <c r="C33" s="50" t="s">
        <v>130</v>
      </c>
      <c r="D33" s="51" t="s">
        <v>127</v>
      </c>
      <c r="E33" s="82"/>
      <c r="F33" s="82"/>
      <c r="G33" s="82" t="s">
        <v>289</v>
      </c>
      <c r="H33" s="80" t="s">
        <v>293</v>
      </c>
      <c r="I33" s="83">
        <v>800</v>
      </c>
      <c r="J33" s="83">
        <v>800</v>
      </c>
      <c r="K33" s="83"/>
      <c r="L33" s="103"/>
    </row>
    <row r="34" spans="1:12" s="84" customFormat="1" ht="12.75" hidden="1">
      <c r="A34" s="39">
        <v>45</v>
      </c>
      <c r="B34" s="39" t="s">
        <v>125</v>
      </c>
      <c r="C34" s="50" t="s">
        <v>130</v>
      </c>
      <c r="D34" s="51" t="s">
        <v>127</v>
      </c>
      <c r="E34" s="82"/>
      <c r="F34" s="82"/>
      <c r="G34" s="82" t="s">
        <v>290</v>
      </c>
      <c r="H34" s="80" t="s">
        <v>294</v>
      </c>
      <c r="I34" s="83"/>
      <c r="J34" s="83"/>
      <c r="K34" s="83"/>
      <c r="L34" s="103"/>
    </row>
    <row r="35" spans="1:11" ht="12.75">
      <c r="A35" s="39">
        <v>45</v>
      </c>
      <c r="B35" s="39" t="s">
        <v>125</v>
      </c>
      <c r="C35" s="50" t="s">
        <v>130</v>
      </c>
      <c r="D35" s="51" t="s">
        <v>127</v>
      </c>
      <c r="E35" s="51"/>
      <c r="F35" s="51" t="s">
        <v>141</v>
      </c>
      <c r="G35" s="51"/>
      <c r="H35" s="39" t="s">
        <v>142</v>
      </c>
      <c r="I35" s="53">
        <f>SUM(I36:I38)</f>
        <v>43000</v>
      </c>
      <c r="J35" s="53">
        <f>SUM(J36:J39)</f>
        <v>39020</v>
      </c>
      <c r="K35" s="53"/>
    </row>
    <row r="36" spans="1:12" s="84" customFormat="1" ht="12.75" hidden="1">
      <c r="A36" s="39">
        <v>45</v>
      </c>
      <c r="B36" s="39" t="s">
        <v>125</v>
      </c>
      <c r="C36" s="50" t="s">
        <v>130</v>
      </c>
      <c r="D36" s="51" t="s">
        <v>127</v>
      </c>
      <c r="E36" s="82"/>
      <c r="F36" s="82"/>
      <c r="G36" s="82" t="s">
        <v>295</v>
      </c>
      <c r="H36" s="80" t="s">
        <v>291</v>
      </c>
      <c r="I36" s="83">
        <v>8000</v>
      </c>
      <c r="J36" s="83">
        <v>7000</v>
      </c>
      <c r="K36" s="83"/>
      <c r="L36" s="103"/>
    </row>
    <row r="37" spans="1:12" s="84" customFormat="1" ht="12.75" hidden="1">
      <c r="A37" s="39">
        <v>45</v>
      </c>
      <c r="B37" s="39" t="s">
        <v>125</v>
      </c>
      <c r="C37" s="50" t="s">
        <v>130</v>
      </c>
      <c r="D37" s="51" t="s">
        <v>127</v>
      </c>
      <c r="E37" s="82"/>
      <c r="F37" s="82"/>
      <c r="G37" s="82" t="s">
        <v>296</v>
      </c>
      <c r="H37" s="80" t="s">
        <v>298</v>
      </c>
      <c r="I37" s="83">
        <v>1000</v>
      </c>
      <c r="J37" s="83">
        <v>1100</v>
      </c>
      <c r="K37" s="83"/>
      <c r="L37" s="103"/>
    </row>
    <row r="38" spans="1:12" s="84" customFormat="1" ht="12.75" hidden="1">
      <c r="A38" s="39">
        <v>45</v>
      </c>
      <c r="B38" s="39" t="s">
        <v>125</v>
      </c>
      <c r="C38" s="50" t="s">
        <v>130</v>
      </c>
      <c r="D38" s="51" t="s">
        <v>127</v>
      </c>
      <c r="E38" s="82"/>
      <c r="F38" s="82"/>
      <c r="G38" s="82" t="s">
        <v>297</v>
      </c>
      <c r="H38" s="80" t="s">
        <v>299</v>
      </c>
      <c r="I38" s="83">
        <v>34000</v>
      </c>
      <c r="J38" s="83">
        <v>12640</v>
      </c>
      <c r="K38" s="83"/>
      <c r="L38" s="103"/>
    </row>
    <row r="39" spans="1:12" s="84" customFormat="1" ht="12.75" hidden="1">
      <c r="A39" s="39"/>
      <c r="B39" s="39"/>
      <c r="C39" s="50"/>
      <c r="D39" s="51"/>
      <c r="E39" s="82"/>
      <c r="F39" s="82"/>
      <c r="G39" s="82" t="s">
        <v>432</v>
      </c>
      <c r="H39" s="80" t="s">
        <v>433</v>
      </c>
      <c r="I39" s="83"/>
      <c r="J39" s="83">
        <v>18280</v>
      </c>
      <c r="K39" s="83"/>
      <c r="L39" s="103"/>
    </row>
    <row r="40" spans="1:11" ht="12.75">
      <c r="A40" s="39">
        <v>45</v>
      </c>
      <c r="B40" s="39" t="s">
        <v>125</v>
      </c>
      <c r="C40" s="50" t="s">
        <v>130</v>
      </c>
      <c r="D40" s="51" t="s">
        <v>127</v>
      </c>
      <c r="E40" s="51"/>
      <c r="F40" s="51" t="s">
        <v>143</v>
      </c>
      <c r="G40" s="51"/>
      <c r="H40" s="39" t="s">
        <v>144</v>
      </c>
      <c r="I40" s="53">
        <f>SUM(I41:I50)</f>
        <v>12800</v>
      </c>
      <c r="J40" s="53">
        <f>SUM(J41:J50)</f>
        <v>13400</v>
      </c>
      <c r="K40" s="53"/>
    </row>
    <row r="41" spans="1:12" s="84" customFormat="1" ht="12.75" hidden="1">
      <c r="A41" s="39">
        <v>45</v>
      </c>
      <c r="B41" s="39" t="s">
        <v>125</v>
      </c>
      <c r="C41" s="50" t="s">
        <v>130</v>
      </c>
      <c r="D41" s="51" t="s">
        <v>127</v>
      </c>
      <c r="E41" s="82"/>
      <c r="F41" s="86"/>
      <c r="G41" s="87" t="s">
        <v>300</v>
      </c>
      <c r="H41" s="88" t="s">
        <v>145</v>
      </c>
      <c r="I41" s="83">
        <v>1000</v>
      </c>
      <c r="J41" s="83">
        <v>1000</v>
      </c>
      <c r="K41" s="83"/>
      <c r="L41" s="103"/>
    </row>
    <row r="42" spans="1:12" s="84" customFormat="1" ht="12.75" hidden="1">
      <c r="A42" s="39">
        <v>45</v>
      </c>
      <c r="B42" s="39" t="s">
        <v>125</v>
      </c>
      <c r="C42" s="50" t="s">
        <v>130</v>
      </c>
      <c r="D42" s="51" t="s">
        <v>127</v>
      </c>
      <c r="E42" s="82"/>
      <c r="F42" s="86"/>
      <c r="G42" s="87" t="s">
        <v>301</v>
      </c>
      <c r="H42" s="88" t="s">
        <v>146</v>
      </c>
      <c r="I42" s="83">
        <v>500</v>
      </c>
      <c r="J42" s="83">
        <v>540</v>
      </c>
      <c r="K42" s="83"/>
      <c r="L42" s="103"/>
    </row>
    <row r="43" spans="1:12" s="84" customFormat="1" ht="12.75" hidden="1">
      <c r="A43" s="39">
        <v>45</v>
      </c>
      <c r="B43" s="39" t="s">
        <v>125</v>
      </c>
      <c r="C43" s="50" t="s">
        <v>130</v>
      </c>
      <c r="D43" s="51" t="s">
        <v>127</v>
      </c>
      <c r="E43" s="82"/>
      <c r="F43" s="86"/>
      <c r="G43" s="87" t="s">
        <v>302</v>
      </c>
      <c r="H43" s="88" t="s">
        <v>147</v>
      </c>
      <c r="I43" s="83">
        <v>500</v>
      </c>
      <c r="J43" s="83">
        <v>540</v>
      </c>
      <c r="K43" s="83"/>
      <c r="L43" s="103"/>
    </row>
    <row r="44" spans="1:12" s="84" customFormat="1" ht="12.75" hidden="1">
      <c r="A44" s="39">
        <v>45</v>
      </c>
      <c r="B44" s="39" t="s">
        <v>125</v>
      </c>
      <c r="C44" s="50" t="s">
        <v>130</v>
      </c>
      <c r="D44" s="51" t="s">
        <v>127</v>
      </c>
      <c r="E44" s="82"/>
      <c r="F44" s="86"/>
      <c r="G44" s="87" t="s">
        <v>303</v>
      </c>
      <c r="H44" s="88" t="s">
        <v>148</v>
      </c>
      <c r="I44" s="83">
        <v>1000</v>
      </c>
      <c r="J44" s="83">
        <v>1100</v>
      </c>
      <c r="K44" s="83"/>
      <c r="L44" s="103"/>
    </row>
    <row r="45" spans="1:12" s="84" customFormat="1" ht="12.75" hidden="1">
      <c r="A45" s="39">
        <v>45</v>
      </c>
      <c r="B45" s="39" t="s">
        <v>125</v>
      </c>
      <c r="C45" s="50" t="s">
        <v>130</v>
      </c>
      <c r="D45" s="51" t="s">
        <v>127</v>
      </c>
      <c r="E45" s="82"/>
      <c r="F45" s="86"/>
      <c r="G45" s="87" t="s">
        <v>304</v>
      </c>
      <c r="H45" s="88" t="s">
        <v>149</v>
      </c>
      <c r="I45" s="83">
        <v>8000</v>
      </c>
      <c r="J45" s="83">
        <v>8200</v>
      </c>
      <c r="K45" s="83"/>
      <c r="L45" s="103"/>
    </row>
    <row r="46" spans="1:12" s="84" customFormat="1" ht="12.75" hidden="1">
      <c r="A46" s="39">
        <v>45</v>
      </c>
      <c r="B46" s="39" t="s">
        <v>125</v>
      </c>
      <c r="C46" s="50" t="s">
        <v>130</v>
      </c>
      <c r="D46" s="51" t="s">
        <v>127</v>
      </c>
      <c r="E46" s="82"/>
      <c r="F46" s="86"/>
      <c r="G46" s="87" t="s">
        <v>305</v>
      </c>
      <c r="H46" s="88" t="s">
        <v>390</v>
      </c>
      <c r="I46" s="83">
        <v>900</v>
      </c>
      <c r="J46" s="83">
        <v>970</v>
      </c>
      <c r="K46" s="83"/>
      <c r="L46" s="103"/>
    </row>
    <row r="47" spans="1:12" s="84" customFormat="1" ht="12.75" hidden="1">
      <c r="A47" s="39">
        <v>45</v>
      </c>
      <c r="B47" s="39" t="s">
        <v>125</v>
      </c>
      <c r="C47" s="50" t="s">
        <v>130</v>
      </c>
      <c r="D47" s="51" t="s">
        <v>127</v>
      </c>
      <c r="E47" s="82"/>
      <c r="F47" s="86"/>
      <c r="G47" s="87" t="s">
        <v>306</v>
      </c>
      <c r="H47" s="88" t="s">
        <v>150</v>
      </c>
      <c r="I47" s="83">
        <v>100</v>
      </c>
      <c r="J47" s="83">
        <v>100</v>
      </c>
      <c r="K47" s="83"/>
      <c r="L47" s="103"/>
    </row>
    <row r="48" spans="1:12" s="84" customFormat="1" ht="12.75" hidden="1">
      <c r="A48" s="39">
        <v>45</v>
      </c>
      <c r="B48" s="39" t="s">
        <v>125</v>
      </c>
      <c r="C48" s="50" t="s">
        <v>130</v>
      </c>
      <c r="D48" s="51" t="s">
        <v>127</v>
      </c>
      <c r="E48" s="82"/>
      <c r="F48" s="86"/>
      <c r="G48" s="87" t="s">
        <v>307</v>
      </c>
      <c r="H48" s="88" t="s">
        <v>151</v>
      </c>
      <c r="I48" s="83">
        <v>0</v>
      </c>
      <c r="J48" s="83">
        <v>100</v>
      </c>
      <c r="K48" s="83"/>
      <c r="L48" s="103"/>
    </row>
    <row r="49" spans="1:12" s="84" customFormat="1" ht="12.75" hidden="1">
      <c r="A49" s="39">
        <v>45</v>
      </c>
      <c r="B49" s="39" t="s">
        <v>125</v>
      </c>
      <c r="C49" s="50" t="s">
        <v>130</v>
      </c>
      <c r="D49" s="51" t="s">
        <v>127</v>
      </c>
      <c r="E49" s="82"/>
      <c r="F49" s="86"/>
      <c r="G49" s="87" t="s">
        <v>308</v>
      </c>
      <c r="H49" s="88" t="s">
        <v>152</v>
      </c>
      <c r="I49" s="83">
        <v>800</v>
      </c>
      <c r="J49" s="83">
        <v>850</v>
      </c>
      <c r="K49" s="83"/>
      <c r="L49" s="103"/>
    </row>
    <row r="50" spans="1:12" s="84" customFormat="1" ht="12.75" hidden="1">
      <c r="A50" s="39">
        <v>45</v>
      </c>
      <c r="B50" s="39" t="s">
        <v>125</v>
      </c>
      <c r="C50" s="50" t="s">
        <v>130</v>
      </c>
      <c r="D50" s="51" t="s">
        <v>127</v>
      </c>
      <c r="E50" s="82"/>
      <c r="F50" s="86"/>
      <c r="G50" s="87" t="s">
        <v>309</v>
      </c>
      <c r="H50" s="88" t="s">
        <v>310</v>
      </c>
      <c r="I50" s="83">
        <v>0</v>
      </c>
      <c r="J50" s="83">
        <v>0</v>
      </c>
      <c r="K50" s="83"/>
      <c r="L50" s="103"/>
    </row>
    <row r="51" spans="1:11" ht="12.75">
      <c r="A51" s="39">
        <v>45</v>
      </c>
      <c r="B51" s="39" t="s">
        <v>125</v>
      </c>
      <c r="C51" s="50" t="s">
        <v>130</v>
      </c>
      <c r="D51" s="51" t="s">
        <v>127</v>
      </c>
      <c r="E51" s="51"/>
      <c r="F51" s="51" t="s">
        <v>153</v>
      </c>
      <c r="G51" s="51"/>
      <c r="H51" s="39" t="s">
        <v>395</v>
      </c>
      <c r="I51" s="53">
        <f>SUM(I52:I57)</f>
        <v>6600</v>
      </c>
      <c r="J51" s="53">
        <f>SUM(J52:J57)</f>
        <v>7500</v>
      </c>
      <c r="K51" s="53"/>
    </row>
    <row r="52" spans="1:12" s="84" customFormat="1" ht="12.75" hidden="1">
      <c r="A52" s="39">
        <v>45</v>
      </c>
      <c r="B52" s="39" t="s">
        <v>125</v>
      </c>
      <c r="C52" s="50" t="s">
        <v>130</v>
      </c>
      <c r="D52" s="51" t="s">
        <v>127</v>
      </c>
      <c r="E52" s="82"/>
      <c r="F52" s="82"/>
      <c r="G52" s="82" t="s">
        <v>315</v>
      </c>
      <c r="H52" s="88" t="s">
        <v>317</v>
      </c>
      <c r="I52" s="83">
        <v>3000</v>
      </c>
      <c r="J52" s="83">
        <v>3300</v>
      </c>
      <c r="K52" s="83"/>
      <c r="L52" s="103"/>
    </row>
    <row r="53" spans="1:12" s="84" customFormat="1" ht="12.75" hidden="1">
      <c r="A53" s="39">
        <v>45</v>
      </c>
      <c r="B53" s="39" t="s">
        <v>125</v>
      </c>
      <c r="C53" s="50" t="s">
        <v>130</v>
      </c>
      <c r="D53" s="51" t="s">
        <v>127</v>
      </c>
      <c r="E53" s="82"/>
      <c r="F53" s="82"/>
      <c r="G53" s="82" t="s">
        <v>312</v>
      </c>
      <c r="H53" s="88" t="s">
        <v>318</v>
      </c>
      <c r="I53" s="83">
        <v>1600</v>
      </c>
      <c r="J53" s="83">
        <v>1900</v>
      </c>
      <c r="K53" s="83"/>
      <c r="L53" s="103"/>
    </row>
    <row r="54" spans="1:12" s="84" customFormat="1" ht="12.75" hidden="1">
      <c r="A54" s="39">
        <v>45</v>
      </c>
      <c r="B54" s="39" t="s">
        <v>125</v>
      </c>
      <c r="C54" s="50" t="s">
        <v>130</v>
      </c>
      <c r="D54" s="51" t="s">
        <v>127</v>
      </c>
      <c r="E54" s="82"/>
      <c r="F54" s="82"/>
      <c r="G54" s="82" t="s">
        <v>311</v>
      </c>
      <c r="H54" s="88" t="s">
        <v>154</v>
      </c>
      <c r="I54" s="83">
        <v>1200</v>
      </c>
      <c r="J54" s="83">
        <v>1500</v>
      </c>
      <c r="K54" s="83"/>
      <c r="L54" s="103"/>
    </row>
    <row r="55" spans="1:12" s="84" customFormat="1" ht="12.75" hidden="1">
      <c r="A55" s="39">
        <v>45</v>
      </c>
      <c r="B55" s="39" t="s">
        <v>125</v>
      </c>
      <c r="C55" s="50" t="s">
        <v>130</v>
      </c>
      <c r="D55" s="51" t="s">
        <v>127</v>
      </c>
      <c r="E55" s="82"/>
      <c r="F55" s="82"/>
      <c r="G55" s="82" t="s">
        <v>316</v>
      </c>
      <c r="H55" s="88" t="s">
        <v>329</v>
      </c>
      <c r="I55" s="83">
        <v>200</v>
      </c>
      <c r="J55" s="83">
        <v>200</v>
      </c>
      <c r="K55" s="83"/>
      <c r="L55" s="103"/>
    </row>
    <row r="56" spans="1:12" s="84" customFormat="1" ht="12.75" hidden="1">
      <c r="A56" s="39">
        <v>45</v>
      </c>
      <c r="B56" s="39" t="s">
        <v>125</v>
      </c>
      <c r="C56" s="50" t="s">
        <v>130</v>
      </c>
      <c r="D56" s="51" t="s">
        <v>127</v>
      </c>
      <c r="E56" s="82"/>
      <c r="F56" s="82"/>
      <c r="G56" s="82" t="s">
        <v>313</v>
      </c>
      <c r="H56" s="88" t="s">
        <v>319</v>
      </c>
      <c r="I56" s="83">
        <v>500</v>
      </c>
      <c r="J56" s="83">
        <v>500</v>
      </c>
      <c r="K56" s="83"/>
      <c r="L56" s="103"/>
    </row>
    <row r="57" spans="1:12" s="84" customFormat="1" ht="12.75" hidden="1">
      <c r="A57" s="39">
        <v>45</v>
      </c>
      <c r="B57" s="39" t="s">
        <v>125</v>
      </c>
      <c r="C57" s="50" t="s">
        <v>130</v>
      </c>
      <c r="D57" s="51" t="s">
        <v>127</v>
      </c>
      <c r="E57" s="82"/>
      <c r="F57" s="82"/>
      <c r="G57" s="82" t="s">
        <v>314</v>
      </c>
      <c r="H57" s="88" t="s">
        <v>150</v>
      </c>
      <c r="I57" s="83">
        <v>100</v>
      </c>
      <c r="J57" s="83">
        <v>100</v>
      </c>
      <c r="K57" s="83"/>
      <c r="L57" s="103"/>
    </row>
    <row r="58" spans="1:11" ht="12.75">
      <c r="A58" s="39">
        <v>45</v>
      </c>
      <c r="B58" s="39" t="s">
        <v>125</v>
      </c>
      <c r="C58" s="50" t="s">
        <v>130</v>
      </c>
      <c r="D58" s="51" t="s">
        <v>127</v>
      </c>
      <c r="E58" s="51"/>
      <c r="F58" s="51" t="s">
        <v>155</v>
      </c>
      <c r="G58" s="51"/>
      <c r="H58" s="39" t="s">
        <v>156</v>
      </c>
      <c r="I58" s="53">
        <f>SUM(I59:I64)</f>
        <v>67000</v>
      </c>
      <c r="J58" s="53">
        <f>SUM(J59:J66)</f>
        <v>129078</v>
      </c>
      <c r="K58" s="53"/>
    </row>
    <row r="59" spans="1:12" s="84" customFormat="1" ht="13.5" customHeight="1" hidden="1">
      <c r="A59" s="39">
        <v>45</v>
      </c>
      <c r="B59" s="39" t="s">
        <v>125</v>
      </c>
      <c r="C59" s="50" t="s">
        <v>130</v>
      </c>
      <c r="D59" s="51" t="s">
        <v>127</v>
      </c>
      <c r="E59" s="82"/>
      <c r="F59" s="82"/>
      <c r="G59" s="82" t="s">
        <v>320</v>
      </c>
      <c r="H59" s="80" t="s">
        <v>222</v>
      </c>
      <c r="I59" s="83">
        <v>300</v>
      </c>
      <c r="J59" s="83">
        <v>120</v>
      </c>
      <c r="K59" s="83"/>
      <c r="L59" s="103"/>
    </row>
    <row r="60" spans="1:12" s="84" customFormat="1" ht="12.75" hidden="1">
      <c r="A60" s="39">
        <v>45</v>
      </c>
      <c r="B60" s="39" t="s">
        <v>125</v>
      </c>
      <c r="C60" s="50" t="s">
        <v>130</v>
      </c>
      <c r="D60" s="51" t="s">
        <v>127</v>
      </c>
      <c r="E60" s="82"/>
      <c r="F60" s="82"/>
      <c r="G60" s="82" t="s">
        <v>321</v>
      </c>
      <c r="H60" s="80" t="s">
        <v>223</v>
      </c>
      <c r="I60" s="83">
        <v>52348</v>
      </c>
      <c r="J60" s="83">
        <v>21000</v>
      </c>
      <c r="K60" s="83"/>
      <c r="L60" s="103"/>
    </row>
    <row r="61" spans="1:12" s="84" customFormat="1" ht="12.75" hidden="1">
      <c r="A61" s="39">
        <v>45</v>
      </c>
      <c r="B61" s="39" t="s">
        <v>125</v>
      </c>
      <c r="C61" s="50" t="s">
        <v>130</v>
      </c>
      <c r="D61" s="51" t="s">
        <v>127</v>
      </c>
      <c r="E61" s="82"/>
      <c r="F61" s="82"/>
      <c r="G61" s="82" t="s">
        <v>322</v>
      </c>
      <c r="H61" s="80" t="s">
        <v>224</v>
      </c>
      <c r="I61" s="83">
        <v>3423</v>
      </c>
      <c r="J61" s="83">
        <v>800</v>
      </c>
      <c r="K61" s="83"/>
      <c r="L61" s="103"/>
    </row>
    <row r="62" spans="1:12" s="84" customFormat="1" ht="12.75" hidden="1">
      <c r="A62" s="39">
        <v>45</v>
      </c>
      <c r="B62" s="39" t="s">
        <v>125</v>
      </c>
      <c r="C62" s="50" t="s">
        <v>130</v>
      </c>
      <c r="D62" s="51" t="s">
        <v>127</v>
      </c>
      <c r="E62" s="82"/>
      <c r="F62" s="82"/>
      <c r="G62" s="82" t="s">
        <v>323</v>
      </c>
      <c r="H62" s="80" t="s">
        <v>225</v>
      </c>
      <c r="I62" s="83">
        <v>2000</v>
      </c>
      <c r="J62" s="83">
        <v>2000</v>
      </c>
      <c r="K62" s="83"/>
      <c r="L62" s="103"/>
    </row>
    <row r="63" spans="1:12" s="84" customFormat="1" ht="12.75" hidden="1">
      <c r="A63" s="39">
        <v>45</v>
      </c>
      <c r="B63" s="39" t="s">
        <v>125</v>
      </c>
      <c r="C63" s="50" t="s">
        <v>130</v>
      </c>
      <c r="D63" s="51" t="s">
        <v>127</v>
      </c>
      <c r="E63" s="82"/>
      <c r="F63" s="82"/>
      <c r="G63" s="82" t="s">
        <v>324</v>
      </c>
      <c r="H63" s="80" t="s">
        <v>326</v>
      </c>
      <c r="I63" s="83">
        <v>3000</v>
      </c>
      <c r="J63" s="83">
        <v>900</v>
      </c>
      <c r="K63" s="83"/>
      <c r="L63" s="103"/>
    </row>
    <row r="64" spans="1:12" s="84" customFormat="1" ht="12.75" hidden="1">
      <c r="A64" s="39">
        <v>45</v>
      </c>
      <c r="B64" s="39" t="s">
        <v>125</v>
      </c>
      <c r="C64" s="50" t="s">
        <v>130</v>
      </c>
      <c r="D64" s="51" t="s">
        <v>127</v>
      </c>
      <c r="E64" s="82"/>
      <c r="F64" s="82"/>
      <c r="G64" s="82" t="s">
        <v>325</v>
      </c>
      <c r="H64" s="80" t="s">
        <v>219</v>
      </c>
      <c r="I64" s="83">
        <v>5929</v>
      </c>
      <c r="J64" s="83">
        <v>6200</v>
      </c>
      <c r="K64" s="83"/>
      <c r="L64" s="103"/>
    </row>
    <row r="65" spans="1:12" s="84" customFormat="1" ht="12.75" hidden="1">
      <c r="A65" s="39"/>
      <c r="B65" s="39"/>
      <c r="C65" s="50"/>
      <c r="D65" s="51"/>
      <c r="E65" s="82"/>
      <c r="F65" s="82"/>
      <c r="G65" s="82" t="s">
        <v>434</v>
      </c>
      <c r="H65" s="80" t="s">
        <v>215</v>
      </c>
      <c r="I65" s="83"/>
      <c r="J65" s="83">
        <v>89258</v>
      </c>
      <c r="K65" s="83"/>
      <c r="L65" s="103"/>
    </row>
    <row r="66" spans="1:12" s="84" customFormat="1" ht="12.75" hidden="1">
      <c r="A66" s="39"/>
      <c r="B66" s="39"/>
      <c r="C66" s="50"/>
      <c r="D66" s="51"/>
      <c r="E66" s="82"/>
      <c r="F66" s="82"/>
      <c r="G66" s="82" t="s">
        <v>435</v>
      </c>
      <c r="H66" s="80" t="s">
        <v>436</v>
      </c>
      <c r="I66" s="83"/>
      <c r="J66" s="83">
        <v>8800</v>
      </c>
      <c r="K66" s="83"/>
      <c r="L66" s="103"/>
    </row>
    <row r="67" spans="1:11" ht="12.75">
      <c r="A67" s="39">
        <v>45</v>
      </c>
      <c r="B67" s="39" t="s">
        <v>125</v>
      </c>
      <c r="C67" s="50" t="s">
        <v>130</v>
      </c>
      <c r="D67" s="51" t="s">
        <v>127</v>
      </c>
      <c r="E67" s="51"/>
      <c r="F67" s="51" t="s">
        <v>157</v>
      </c>
      <c r="G67" s="51"/>
      <c r="H67" s="39" t="s">
        <v>158</v>
      </c>
      <c r="I67" s="53">
        <f>SUM(I68:I69)</f>
        <v>19500</v>
      </c>
      <c r="J67" s="53">
        <f>SUM(J68:J69)</f>
        <v>19500</v>
      </c>
      <c r="K67" s="53"/>
    </row>
    <row r="68" spans="1:12" s="84" customFormat="1" ht="12.75" hidden="1">
      <c r="A68" s="39">
        <v>45</v>
      </c>
      <c r="B68" s="39" t="s">
        <v>125</v>
      </c>
      <c r="C68" s="50" t="s">
        <v>130</v>
      </c>
      <c r="D68" s="51" t="s">
        <v>127</v>
      </c>
      <c r="E68" s="82"/>
      <c r="F68" s="82"/>
      <c r="G68" s="82" t="s">
        <v>327</v>
      </c>
      <c r="H68" s="80" t="s">
        <v>219</v>
      </c>
      <c r="I68" s="83">
        <v>17500</v>
      </c>
      <c r="J68" s="83">
        <v>17500</v>
      </c>
      <c r="K68" s="83"/>
      <c r="L68" s="103"/>
    </row>
    <row r="69" spans="1:12" s="84" customFormat="1" ht="12.75" hidden="1">
      <c r="A69" s="39">
        <v>45</v>
      </c>
      <c r="B69" s="39" t="s">
        <v>125</v>
      </c>
      <c r="C69" s="50" t="s">
        <v>130</v>
      </c>
      <c r="D69" s="51" t="s">
        <v>127</v>
      </c>
      <c r="E69" s="82"/>
      <c r="F69" s="82"/>
      <c r="G69" s="82" t="s">
        <v>328</v>
      </c>
      <c r="H69" s="80" t="s">
        <v>225</v>
      </c>
      <c r="I69" s="83">
        <v>2000</v>
      </c>
      <c r="J69" s="83">
        <v>2000</v>
      </c>
      <c r="K69" s="83"/>
      <c r="L69" s="103"/>
    </row>
    <row r="70" spans="1:11" ht="12.75">
      <c r="A70" s="39">
        <v>45</v>
      </c>
      <c r="B70" s="39" t="s">
        <v>125</v>
      </c>
      <c r="C70" s="50" t="s">
        <v>130</v>
      </c>
      <c r="D70" s="51" t="s">
        <v>127</v>
      </c>
      <c r="E70" s="51"/>
      <c r="F70" s="51" t="s">
        <v>159</v>
      </c>
      <c r="G70" s="51"/>
      <c r="H70" s="39" t="s">
        <v>160</v>
      </c>
      <c r="I70" s="53">
        <f>SUM(I72:I80,I83:I93,I96:I97)</f>
        <v>13860314</v>
      </c>
      <c r="J70" s="53">
        <f>SUM(J72:J80,J83:J93,J96:J97)</f>
        <v>10637385</v>
      </c>
      <c r="K70" s="53"/>
    </row>
    <row r="71" spans="1:12" s="84" customFormat="1" ht="12.75" hidden="1">
      <c r="A71" s="39">
        <v>45</v>
      </c>
      <c r="B71" s="39" t="s">
        <v>125</v>
      </c>
      <c r="C71" s="50" t="s">
        <v>130</v>
      </c>
      <c r="D71" s="51" t="s">
        <v>127</v>
      </c>
      <c r="E71" s="82"/>
      <c r="F71" s="82"/>
      <c r="G71" s="82" t="s">
        <v>161</v>
      </c>
      <c r="H71" s="80" t="s">
        <v>160</v>
      </c>
      <c r="I71" s="98" t="s">
        <v>19</v>
      </c>
      <c r="J71" s="98"/>
      <c r="K71" s="83"/>
      <c r="L71" s="103"/>
    </row>
    <row r="72" spans="1:12" s="84" customFormat="1" ht="12.75">
      <c r="A72" s="39">
        <v>45</v>
      </c>
      <c r="B72" s="39" t="s">
        <v>125</v>
      </c>
      <c r="C72" s="50" t="s">
        <v>130</v>
      </c>
      <c r="D72" s="51" t="s">
        <v>127</v>
      </c>
      <c r="E72" s="82"/>
      <c r="F72" s="82"/>
      <c r="G72" s="82" t="s">
        <v>330</v>
      </c>
      <c r="H72" s="88" t="s">
        <v>162</v>
      </c>
      <c r="I72" s="83">
        <v>2000</v>
      </c>
      <c r="J72" s="83">
        <v>2000</v>
      </c>
      <c r="K72" s="83"/>
      <c r="L72" s="103"/>
    </row>
    <row r="73" spans="1:12" s="84" customFormat="1" ht="12.75">
      <c r="A73" s="39">
        <v>45</v>
      </c>
      <c r="B73" s="39" t="s">
        <v>125</v>
      </c>
      <c r="C73" s="50" t="s">
        <v>130</v>
      </c>
      <c r="D73" s="51" t="s">
        <v>127</v>
      </c>
      <c r="E73" s="82"/>
      <c r="F73" s="82"/>
      <c r="G73" s="82" t="s">
        <v>331</v>
      </c>
      <c r="H73" s="88" t="s">
        <v>352</v>
      </c>
      <c r="I73" s="83">
        <v>0</v>
      </c>
      <c r="J73" s="83">
        <v>0</v>
      </c>
      <c r="K73" s="83"/>
      <c r="L73" s="103"/>
    </row>
    <row r="74" spans="1:12" s="84" customFormat="1" ht="12.75">
      <c r="A74" s="39">
        <v>45</v>
      </c>
      <c r="B74" s="39" t="s">
        <v>125</v>
      </c>
      <c r="C74" s="50" t="s">
        <v>130</v>
      </c>
      <c r="D74" s="51" t="s">
        <v>127</v>
      </c>
      <c r="E74" s="82"/>
      <c r="F74" s="82"/>
      <c r="G74" s="82" t="s">
        <v>332</v>
      </c>
      <c r="H74" s="88" t="s">
        <v>353</v>
      </c>
      <c r="I74" s="83">
        <v>8500</v>
      </c>
      <c r="J74" s="83">
        <v>8500</v>
      </c>
      <c r="K74" s="83"/>
      <c r="L74" s="103"/>
    </row>
    <row r="75" spans="1:12" s="84" customFormat="1" ht="12.75">
      <c r="A75" s="39">
        <v>45</v>
      </c>
      <c r="B75" s="39" t="s">
        <v>125</v>
      </c>
      <c r="C75" s="50" t="s">
        <v>130</v>
      </c>
      <c r="D75" s="51" t="s">
        <v>127</v>
      </c>
      <c r="E75" s="82"/>
      <c r="F75" s="82"/>
      <c r="G75" s="82" t="s">
        <v>333</v>
      </c>
      <c r="H75" s="88" t="s">
        <v>163</v>
      </c>
      <c r="I75" s="83">
        <v>16000</v>
      </c>
      <c r="J75" s="83">
        <v>11800</v>
      </c>
      <c r="K75" s="83"/>
      <c r="L75" s="103"/>
    </row>
    <row r="76" spans="1:12" s="84" customFormat="1" ht="12.75">
      <c r="A76" s="39">
        <v>45</v>
      </c>
      <c r="B76" s="39" t="s">
        <v>125</v>
      </c>
      <c r="C76" s="50" t="s">
        <v>130</v>
      </c>
      <c r="D76" s="51" t="s">
        <v>127</v>
      </c>
      <c r="E76" s="82"/>
      <c r="F76" s="82"/>
      <c r="G76" s="82" t="s">
        <v>334</v>
      </c>
      <c r="H76" s="88" t="s">
        <v>164</v>
      </c>
      <c r="I76" s="83">
        <v>17500</v>
      </c>
      <c r="J76" s="83">
        <v>5400</v>
      </c>
      <c r="K76" s="83"/>
      <c r="L76" s="103"/>
    </row>
    <row r="77" spans="1:12" s="84" customFormat="1" ht="12.75">
      <c r="A77" s="39">
        <v>45</v>
      </c>
      <c r="B77" s="39" t="s">
        <v>125</v>
      </c>
      <c r="C77" s="50" t="s">
        <v>130</v>
      </c>
      <c r="D77" s="51" t="s">
        <v>127</v>
      </c>
      <c r="E77" s="82"/>
      <c r="F77" s="82"/>
      <c r="G77" s="82" t="s">
        <v>335</v>
      </c>
      <c r="H77" s="88" t="s">
        <v>140</v>
      </c>
      <c r="I77" s="83">
        <v>250</v>
      </c>
      <c r="J77" s="83">
        <v>150</v>
      </c>
      <c r="K77" s="83"/>
      <c r="L77" s="103"/>
    </row>
    <row r="78" spans="1:12" s="84" customFormat="1" ht="12.75">
      <c r="A78" s="39">
        <v>45</v>
      </c>
      <c r="B78" s="39" t="s">
        <v>125</v>
      </c>
      <c r="C78" s="50" t="s">
        <v>130</v>
      </c>
      <c r="D78" s="51" t="s">
        <v>127</v>
      </c>
      <c r="E78" s="82"/>
      <c r="F78" s="82"/>
      <c r="G78" s="82" t="s">
        <v>336</v>
      </c>
      <c r="H78" s="88" t="s">
        <v>165</v>
      </c>
      <c r="I78" s="83">
        <v>0</v>
      </c>
      <c r="J78" s="83">
        <v>0</v>
      </c>
      <c r="K78" s="83"/>
      <c r="L78" s="103"/>
    </row>
    <row r="79" spans="1:12" s="84" customFormat="1" ht="12.75">
      <c r="A79" s="39">
        <v>45</v>
      </c>
      <c r="B79" s="39" t="s">
        <v>125</v>
      </c>
      <c r="C79" s="50" t="s">
        <v>130</v>
      </c>
      <c r="D79" s="51" t="s">
        <v>127</v>
      </c>
      <c r="E79" s="82"/>
      <c r="F79" s="82"/>
      <c r="G79" s="82" t="s">
        <v>337</v>
      </c>
      <c r="H79" s="88" t="s">
        <v>166</v>
      </c>
      <c r="I79" s="83">
        <v>0</v>
      </c>
      <c r="J79" s="83">
        <v>0</v>
      </c>
      <c r="K79" s="83"/>
      <c r="L79" s="103"/>
    </row>
    <row r="80" spans="1:12" s="84" customFormat="1" ht="12.75">
      <c r="A80" s="39">
        <v>45</v>
      </c>
      <c r="B80" s="39" t="s">
        <v>125</v>
      </c>
      <c r="C80" s="50" t="s">
        <v>130</v>
      </c>
      <c r="D80" s="51" t="s">
        <v>127</v>
      </c>
      <c r="E80" s="82"/>
      <c r="F80" s="82"/>
      <c r="G80" s="82" t="s">
        <v>338</v>
      </c>
      <c r="H80" s="80" t="s">
        <v>168</v>
      </c>
      <c r="I80" s="83">
        <f>SUM(I81:I82)</f>
        <v>3873677</v>
      </c>
      <c r="J80" s="83">
        <f>SUM(J81:J82)</f>
        <v>7500</v>
      </c>
      <c r="K80" s="83"/>
      <c r="L80" s="103"/>
    </row>
    <row r="81" spans="1:12" s="84" customFormat="1" ht="12.75" hidden="1">
      <c r="A81" s="39">
        <v>45</v>
      </c>
      <c r="B81" s="39" t="s">
        <v>125</v>
      </c>
      <c r="C81" s="50" t="s">
        <v>130</v>
      </c>
      <c r="D81" s="51" t="s">
        <v>127</v>
      </c>
      <c r="E81" s="82"/>
      <c r="F81" s="82"/>
      <c r="G81" s="82"/>
      <c r="H81" s="80" t="s">
        <v>169</v>
      </c>
      <c r="I81" s="83">
        <v>3864698</v>
      </c>
      <c r="J81" s="83"/>
      <c r="K81" s="83"/>
      <c r="L81" s="103"/>
    </row>
    <row r="82" spans="1:12" s="84" customFormat="1" ht="12.75" hidden="1">
      <c r="A82" s="39">
        <v>45</v>
      </c>
      <c r="B82" s="39" t="s">
        <v>125</v>
      </c>
      <c r="C82" s="50" t="s">
        <v>130</v>
      </c>
      <c r="D82" s="51" t="s">
        <v>127</v>
      </c>
      <c r="E82" s="82"/>
      <c r="F82" s="82"/>
      <c r="G82" s="82"/>
      <c r="H82" s="80" t="s">
        <v>171</v>
      </c>
      <c r="I82" s="83">
        <v>8979</v>
      </c>
      <c r="J82" s="83">
        <v>7500</v>
      </c>
      <c r="K82" s="83"/>
      <c r="L82" s="103"/>
    </row>
    <row r="83" spans="1:12" s="84" customFormat="1" ht="12.75">
      <c r="A83" s="39">
        <v>45</v>
      </c>
      <c r="B83" s="39" t="s">
        <v>125</v>
      </c>
      <c r="C83" s="50" t="s">
        <v>130</v>
      </c>
      <c r="D83" s="51" t="s">
        <v>127</v>
      </c>
      <c r="E83" s="82"/>
      <c r="F83" s="82"/>
      <c r="G83" s="82" t="s">
        <v>339</v>
      </c>
      <c r="H83" s="80" t="s">
        <v>354</v>
      </c>
      <c r="I83" s="83">
        <v>11000</v>
      </c>
      <c r="J83" s="83">
        <v>10700</v>
      </c>
      <c r="K83" s="83"/>
      <c r="L83" s="103"/>
    </row>
    <row r="84" spans="1:12" s="84" customFormat="1" ht="12.75">
      <c r="A84" s="39">
        <v>45</v>
      </c>
      <c r="B84" s="39" t="s">
        <v>125</v>
      </c>
      <c r="C84" s="50" t="s">
        <v>130</v>
      </c>
      <c r="D84" s="51" t="s">
        <v>127</v>
      </c>
      <c r="E84" s="82"/>
      <c r="F84" s="82"/>
      <c r="G84" s="82" t="s">
        <v>340</v>
      </c>
      <c r="H84" s="80" t="s">
        <v>6</v>
      </c>
      <c r="I84" s="83">
        <v>1050</v>
      </c>
      <c r="J84" s="83">
        <v>1100</v>
      </c>
      <c r="K84" s="83"/>
      <c r="L84" s="103"/>
    </row>
    <row r="85" spans="1:12" s="84" customFormat="1" ht="12.75">
      <c r="A85" s="39">
        <v>45</v>
      </c>
      <c r="B85" s="39" t="s">
        <v>125</v>
      </c>
      <c r="C85" s="50" t="s">
        <v>130</v>
      </c>
      <c r="D85" s="51" t="s">
        <v>127</v>
      </c>
      <c r="E85" s="82"/>
      <c r="F85" s="82"/>
      <c r="G85" s="82" t="s">
        <v>341</v>
      </c>
      <c r="H85" s="80" t="s">
        <v>172</v>
      </c>
      <c r="I85" s="83">
        <v>1000</v>
      </c>
      <c r="J85" s="83">
        <v>1050</v>
      </c>
      <c r="K85" s="83"/>
      <c r="L85" s="103"/>
    </row>
    <row r="86" spans="1:12" s="84" customFormat="1" ht="12.75">
      <c r="A86" s="39">
        <v>45</v>
      </c>
      <c r="B86" s="39" t="s">
        <v>125</v>
      </c>
      <c r="C86" s="50" t="s">
        <v>130</v>
      </c>
      <c r="D86" s="51" t="s">
        <v>127</v>
      </c>
      <c r="E86" s="82"/>
      <c r="F86" s="82"/>
      <c r="G86" s="82" t="s">
        <v>342</v>
      </c>
      <c r="H86" s="80" t="s">
        <v>355</v>
      </c>
      <c r="I86" s="83">
        <v>25</v>
      </c>
      <c r="J86" s="83">
        <v>30</v>
      </c>
      <c r="K86" s="83"/>
      <c r="L86" s="103"/>
    </row>
    <row r="87" spans="1:12" s="84" customFormat="1" ht="12.75">
      <c r="A87" s="39">
        <v>45</v>
      </c>
      <c r="B87" s="39" t="s">
        <v>125</v>
      </c>
      <c r="C87" s="50" t="s">
        <v>130</v>
      </c>
      <c r="D87" s="51" t="s">
        <v>127</v>
      </c>
      <c r="E87" s="82"/>
      <c r="F87" s="82"/>
      <c r="G87" s="82" t="s">
        <v>343</v>
      </c>
      <c r="H87" s="80" t="s">
        <v>356</v>
      </c>
      <c r="I87" s="83">
        <v>0</v>
      </c>
      <c r="J87" s="83">
        <v>0</v>
      </c>
      <c r="K87" s="83"/>
      <c r="L87" s="103"/>
    </row>
    <row r="88" spans="1:12" s="84" customFormat="1" ht="12.75">
      <c r="A88" s="39">
        <v>45</v>
      </c>
      <c r="B88" s="39" t="s">
        <v>125</v>
      </c>
      <c r="C88" s="50" t="s">
        <v>130</v>
      </c>
      <c r="D88" s="51" t="s">
        <v>127</v>
      </c>
      <c r="E88" s="82"/>
      <c r="F88" s="82"/>
      <c r="G88" s="82" t="s">
        <v>344</v>
      </c>
      <c r="H88" s="80" t="s">
        <v>173</v>
      </c>
      <c r="I88" s="83">
        <v>8800</v>
      </c>
      <c r="J88" s="83">
        <v>7800</v>
      </c>
      <c r="K88" s="83"/>
      <c r="L88" s="103"/>
    </row>
    <row r="89" spans="1:12" s="84" customFormat="1" ht="12.75">
      <c r="A89" s="39">
        <v>45</v>
      </c>
      <c r="B89" s="39" t="s">
        <v>125</v>
      </c>
      <c r="C89" s="50" t="s">
        <v>130</v>
      </c>
      <c r="D89" s="51" t="s">
        <v>127</v>
      </c>
      <c r="E89" s="82"/>
      <c r="F89" s="82"/>
      <c r="G89" s="82" t="s">
        <v>345</v>
      </c>
      <c r="H89" s="80" t="s">
        <v>174</v>
      </c>
      <c r="I89" s="83">
        <v>250</v>
      </c>
      <c r="J89" s="83">
        <v>500</v>
      </c>
      <c r="K89" s="83"/>
      <c r="L89" s="103"/>
    </row>
    <row r="90" spans="1:12" s="84" customFormat="1" ht="12.75">
      <c r="A90" s="39">
        <v>45</v>
      </c>
      <c r="B90" s="39" t="s">
        <v>125</v>
      </c>
      <c r="C90" s="50" t="s">
        <v>130</v>
      </c>
      <c r="D90" s="51" t="s">
        <v>127</v>
      </c>
      <c r="E90" s="82"/>
      <c r="F90" s="82"/>
      <c r="G90" s="82" t="s">
        <v>346</v>
      </c>
      <c r="H90" s="80" t="s">
        <v>357</v>
      </c>
      <c r="I90" s="83">
        <v>0</v>
      </c>
      <c r="J90" s="83">
        <v>0</v>
      </c>
      <c r="K90" s="83"/>
      <c r="L90" s="103"/>
    </row>
    <row r="91" spans="1:12" s="84" customFormat="1" ht="12.75">
      <c r="A91" s="39">
        <v>45</v>
      </c>
      <c r="B91" s="39" t="s">
        <v>125</v>
      </c>
      <c r="C91" s="50" t="s">
        <v>130</v>
      </c>
      <c r="D91" s="51" t="s">
        <v>127</v>
      </c>
      <c r="E91" s="82"/>
      <c r="F91" s="82"/>
      <c r="G91" s="82" t="s">
        <v>347</v>
      </c>
      <c r="H91" s="80" t="s">
        <v>358</v>
      </c>
      <c r="I91" s="83">
        <v>0</v>
      </c>
      <c r="J91" s="83">
        <v>0</v>
      </c>
      <c r="K91" s="83"/>
      <c r="L91" s="103"/>
    </row>
    <row r="92" spans="1:12" s="84" customFormat="1" ht="12.75">
      <c r="A92" s="39">
        <v>45</v>
      </c>
      <c r="B92" s="39" t="s">
        <v>125</v>
      </c>
      <c r="C92" s="50" t="s">
        <v>130</v>
      </c>
      <c r="D92" s="51" t="s">
        <v>127</v>
      </c>
      <c r="E92" s="82"/>
      <c r="F92" s="82"/>
      <c r="G92" s="82" t="s">
        <v>348</v>
      </c>
      <c r="H92" s="80" t="s">
        <v>359</v>
      </c>
      <c r="I92" s="83">
        <v>0</v>
      </c>
      <c r="J92" s="83">
        <v>0</v>
      </c>
      <c r="K92" s="83"/>
      <c r="L92" s="103"/>
    </row>
    <row r="93" spans="1:12" s="84" customFormat="1" ht="12.75">
      <c r="A93" s="39">
        <v>45</v>
      </c>
      <c r="B93" s="39" t="s">
        <v>125</v>
      </c>
      <c r="C93" s="50" t="s">
        <v>130</v>
      </c>
      <c r="D93" s="51" t="s">
        <v>127</v>
      </c>
      <c r="E93" s="82"/>
      <c r="F93" s="82"/>
      <c r="G93" s="82" t="s">
        <v>349</v>
      </c>
      <c r="H93" s="80" t="s">
        <v>175</v>
      </c>
      <c r="I93" s="83">
        <f>I94+I95</f>
        <v>9918962</v>
      </c>
      <c r="J93" s="83">
        <f>J94+J95+8975</f>
        <v>10579525</v>
      </c>
      <c r="K93" s="83"/>
      <c r="L93" s="103"/>
    </row>
    <row r="94" spans="1:12" s="84" customFormat="1" ht="12.75" hidden="1">
      <c r="A94" s="39">
        <v>45</v>
      </c>
      <c r="B94" s="39" t="s">
        <v>125</v>
      </c>
      <c r="C94" s="50" t="s">
        <v>130</v>
      </c>
      <c r="D94" s="51" t="s">
        <v>127</v>
      </c>
      <c r="E94" s="82"/>
      <c r="F94" s="82"/>
      <c r="G94" s="82"/>
      <c r="H94" s="97" t="s">
        <v>175</v>
      </c>
      <c r="I94" s="83">
        <v>9918962</v>
      </c>
      <c r="J94" s="83">
        <v>10570550</v>
      </c>
      <c r="K94" s="83"/>
      <c r="L94" s="103"/>
    </row>
    <row r="95" spans="1:12" s="84" customFormat="1" ht="12.75" hidden="1">
      <c r="A95" s="39">
        <v>45</v>
      </c>
      <c r="B95" s="39" t="s">
        <v>125</v>
      </c>
      <c r="C95" s="50" t="s">
        <v>130</v>
      </c>
      <c r="D95" s="51" t="s">
        <v>127</v>
      </c>
      <c r="E95" s="82"/>
      <c r="F95" s="82"/>
      <c r="G95" s="82"/>
      <c r="H95" s="97" t="s">
        <v>389</v>
      </c>
      <c r="I95" s="83"/>
      <c r="J95" s="83"/>
      <c r="K95" s="83"/>
      <c r="L95" s="103"/>
    </row>
    <row r="96" spans="1:12" s="84" customFormat="1" ht="12.75">
      <c r="A96" s="39">
        <v>45</v>
      </c>
      <c r="B96" s="39" t="s">
        <v>125</v>
      </c>
      <c r="C96" s="50" t="s">
        <v>130</v>
      </c>
      <c r="D96" s="51" t="s">
        <v>127</v>
      </c>
      <c r="E96" s="82"/>
      <c r="F96" s="82"/>
      <c r="G96" s="82" t="s">
        <v>350</v>
      </c>
      <c r="H96" s="80" t="s">
        <v>360</v>
      </c>
      <c r="I96" s="83">
        <v>1000</v>
      </c>
      <c r="J96" s="83">
        <v>1180</v>
      </c>
      <c r="K96" s="83"/>
      <c r="L96" s="111"/>
    </row>
    <row r="97" spans="1:12" s="84" customFormat="1" ht="12.75">
      <c r="A97" s="39">
        <v>45</v>
      </c>
      <c r="B97" s="39" t="s">
        <v>125</v>
      </c>
      <c r="C97" s="50" t="s">
        <v>130</v>
      </c>
      <c r="D97" s="51" t="s">
        <v>127</v>
      </c>
      <c r="E97" s="82"/>
      <c r="F97" s="82"/>
      <c r="G97" s="82" t="s">
        <v>351</v>
      </c>
      <c r="H97" s="80" t="s">
        <v>361</v>
      </c>
      <c r="I97" s="83">
        <v>300</v>
      </c>
      <c r="J97" s="83">
        <v>150</v>
      </c>
      <c r="K97" s="83"/>
      <c r="L97" s="103"/>
    </row>
    <row r="98" spans="1:11" ht="12.75">
      <c r="A98" s="39">
        <v>45</v>
      </c>
      <c r="B98" s="39" t="s">
        <v>125</v>
      </c>
      <c r="C98" s="50" t="s">
        <v>130</v>
      </c>
      <c r="D98" s="51" t="s">
        <v>127</v>
      </c>
      <c r="E98" s="51" t="s">
        <v>176</v>
      </c>
      <c r="F98" s="51"/>
      <c r="G98" s="51"/>
      <c r="H98" s="39" t="s">
        <v>177</v>
      </c>
      <c r="I98" s="53">
        <f>SUM(I99,I111,I119,I121,I122,I123,I124)</f>
        <v>63642</v>
      </c>
      <c r="J98" s="53">
        <f>SUM(J99,J111,J119,J121,J122,J123,J124)</f>
        <v>63375</v>
      </c>
      <c r="K98" s="53"/>
    </row>
    <row r="99" spans="1:11" ht="12.75">
      <c r="A99" s="39">
        <v>45</v>
      </c>
      <c r="B99" s="39" t="s">
        <v>125</v>
      </c>
      <c r="C99" s="50" t="s">
        <v>130</v>
      </c>
      <c r="D99" s="51" t="s">
        <v>127</v>
      </c>
      <c r="E99" s="51"/>
      <c r="F99" s="51" t="s">
        <v>178</v>
      </c>
      <c r="G99" s="51"/>
      <c r="H99" s="39" t="s">
        <v>70</v>
      </c>
      <c r="I99" s="53">
        <f>SUM(I100:I108)</f>
        <v>62262</v>
      </c>
      <c r="J99" s="53">
        <f>SUM(J100:J108)</f>
        <v>62500</v>
      </c>
      <c r="K99" s="53"/>
    </row>
    <row r="100" spans="1:12" s="84" customFormat="1" ht="12.75" hidden="1">
      <c r="A100" s="80">
        <v>45</v>
      </c>
      <c r="B100" s="80" t="s">
        <v>125</v>
      </c>
      <c r="C100" s="81" t="s">
        <v>130</v>
      </c>
      <c r="D100" s="82" t="s">
        <v>127</v>
      </c>
      <c r="E100" s="82"/>
      <c r="F100" s="82" t="s">
        <v>178</v>
      </c>
      <c r="G100" s="82" t="s">
        <v>9</v>
      </c>
      <c r="H100" s="80" t="s">
        <v>179</v>
      </c>
      <c r="I100" s="83">
        <v>0</v>
      </c>
      <c r="J100" s="83">
        <v>0</v>
      </c>
      <c r="K100" s="83"/>
      <c r="L100" s="103"/>
    </row>
    <row r="101" spans="1:12" s="84" customFormat="1" ht="12.75" hidden="1">
      <c r="A101" s="80">
        <v>45</v>
      </c>
      <c r="B101" s="80" t="s">
        <v>125</v>
      </c>
      <c r="C101" s="81" t="s">
        <v>130</v>
      </c>
      <c r="D101" s="82" t="s">
        <v>127</v>
      </c>
      <c r="E101" s="82"/>
      <c r="F101" s="82" t="s">
        <v>178</v>
      </c>
      <c r="G101" s="82" t="s">
        <v>11</v>
      </c>
      <c r="H101" s="80" t="s">
        <v>180</v>
      </c>
      <c r="I101" s="83">
        <v>0</v>
      </c>
      <c r="J101" s="83">
        <v>0</v>
      </c>
      <c r="K101" s="83"/>
      <c r="L101" s="103"/>
    </row>
    <row r="102" spans="1:12" s="84" customFormat="1" ht="12.75" hidden="1">
      <c r="A102" s="80">
        <v>45</v>
      </c>
      <c r="B102" s="80" t="s">
        <v>125</v>
      </c>
      <c r="C102" s="81" t="s">
        <v>130</v>
      </c>
      <c r="D102" s="82" t="s">
        <v>127</v>
      </c>
      <c r="E102" s="82"/>
      <c r="F102" s="82" t="s">
        <v>178</v>
      </c>
      <c r="G102" s="82" t="s">
        <v>32</v>
      </c>
      <c r="H102" s="80" t="s">
        <v>181</v>
      </c>
      <c r="I102" s="83">
        <v>0</v>
      </c>
      <c r="J102" s="83">
        <v>0</v>
      </c>
      <c r="K102" s="83"/>
      <c r="L102" s="103"/>
    </row>
    <row r="103" spans="1:12" s="84" customFormat="1" ht="12.75">
      <c r="A103" s="80">
        <v>45</v>
      </c>
      <c r="B103" s="80" t="s">
        <v>125</v>
      </c>
      <c r="C103" s="81" t="s">
        <v>130</v>
      </c>
      <c r="D103" s="51" t="s">
        <v>127</v>
      </c>
      <c r="E103" s="82"/>
      <c r="F103" s="82" t="s">
        <v>178</v>
      </c>
      <c r="G103" s="82" t="s">
        <v>59</v>
      </c>
      <c r="H103" s="80" t="s">
        <v>428</v>
      </c>
      <c r="I103" s="83">
        <v>0</v>
      </c>
      <c r="J103" s="83">
        <f>23400</f>
        <v>23400</v>
      </c>
      <c r="K103" s="83"/>
      <c r="L103" s="103"/>
    </row>
    <row r="104" spans="1:12" s="84" customFormat="1" ht="12.75" hidden="1">
      <c r="A104" s="80">
        <v>45</v>
      </c>
      <c r="B104" s="80" t="s">
        <v>125</v>
      </c>
      <c r="C104" s="81" t="s">
        <v>130</v>
      </c>
      <c r="D104" s="82" t="s">
        <v>127</v>
      </c>
      <c r="E104" s="82"/>
      <c r="F104" s="82" t="s">
        <v>178</v>
      </c>
      <c r="G104" s="82" t="s">
        <v>78</v>
      </c>
      <c r="H104" s="80" t="s">
        <v>183</v>
      </c>
      <c r="I104" s="83"/>
      <c r="J104" s="83"/>
      <c r="K104" s="83"/>
      <c r="L104" s="103"/>
    </row>
    <row r="105" spans="1:12" s="84" customFormat="1" ht="12.75" hidden="1">
      <c r="A105" s="80">
        <v>45</v>
      </c>
      <c r="B105" s="80" t="s">
        <v>125</v>
      </c>
      <c r="C105" s="81" t="s">
        <v>130</v>
      </c>
      <c r="D105" s="82" t="s">
        <v>127</v>
      </c>
      <c r="E105" s="82"/>
      <c r="F105" s="82" t="s">
        <v>178</v>
      </c>
      <c r="G105" s="82" t="s">
        <v>17</v>
      </c>
      <c r="H105" s="80" t="s">
        <v>184</v>
      </c>
      <c r="I105" s="83"/>
      <c r="J105" s="83"/>
      <c r="K105" s="83"/>
      <c r="L105" s="103"/>
    </row>
    <row r="106" spans="1:12" s="84" customFormat="1" ht="12.75" hidden="1">
      <c r="A106" s="80">
        <v>45</v>
      </c>
      <c r="B106" s="80" t="s">
        <v>125</v>
      </c>
      <c r="C106" s="81" t="s">
        <v>130</v>
      </c>
      <c r="D106" s="82" t="s">
        <v>127</v>
      </c>
      <c r="E106" s="82"/>
      <c r="F106" s="82" t="s">
        <v>178</v>
      </c>
      <c r="G106" s="82" t="s">
        <v>20</v>
      </c>
      <c r="H106" s="80" t="s">
        <v>185</v>
      </c>
      <c r="I106" s="83"/>
      <c r="J106" s="83"/>
      <c r="K106" s="83"/>
      <c r="L106" s="103"/>
    </row>
    <row r="107" spans="1:12" s="84" customFormat="1" ht="12.75" hidden="1">
      <c r="A107" s="80">
        <v>45</v>
      </c>
      <c r="B107" s="80" t="s">
        <v>125</v>
      </c>
      <c r="C107" s="81" t="s">
        <v>130</v>
      </c>
      <c r="D107" s="82" t="s">
        <v>127</v>
      </c>
      <c r="E107" s="82"/>
      <c r="F107" s="82" t="s">
        <v>178</v>
      </c>
      <c r="G107" s="82" t="s">
        <v>22</v>
      </c>
      <c r="H107" s="80" t="s">
        <v>186</v>
      </c>
      <c r="I107" s="83"/>
      <c r="J107" s="83"/>
      <c r="K107" s="83"/>
      <c r="L107" s="103"/>
    </row>
    <row r="108" spans="1:12" s="84" customFormat="1" ht="12.75">
      <c r="A108" s="80">
        <v>45</v>
      </c>
      <c r="B108" s="80" t="s">
        <v>125</v>
      </c>
      <c r="C108" s="81" t="s">
        <v>130</v>
      </c>
      <c r="D108" s="51" t="s">
        <v>127</v>
      </c>
      <c r="E108" s="82"/>
      <c r="F108" s="82" t="s">
        <v>178</v>
      </c>
      <c r="G108" s="82" t="s">
        <v>167</v>
      </c>
      <c r="H108" s="80" t="s">
        <v>429</v>
      </c>
      <c r="I108" s="83">
        <f>SUM(I109:I110)</f>
        <v>62262</v>
      </c>
      <c r="J108" s="83">
        <v>39100</v>
      </c>
      <c r="K108" s="83"/>
      <c r="L108" s="103"/>
    </row>
    <row r="109" spans="1:12" s="84" customFormat="1" ht="12.75" hidden="1">
      <c r="A109" s="80">
        <v>45</v>
      </c>
      <c r="B109" s="39" t="s">
        <v>125</v>
      </c>
      <c r="C109" s="81" t="s">
        <v>130</v>
      </c>
      <c r="D109" s="51" t="s">
        <v>127</v>
      </c>
      <c r="E109" s="82"/>
      <c r="F109" s="82"/>
      <c r="G109" s="82"/>
      <c r="H109" s="80" t="s">
        <v>187</v>
      </c>
      <c r="I109" s="83">
        <v>38914</v>
      </c>
      <c r="J109" s="83"/>
      <c r="K109" s="83"/>
      <c r="L109" s="103"/>
    </row>
    <row r="110" spans="1:12" s="84" customFormat="1" ht="15.75" customHeight="1" hidden="1">
      <c r="A110" s="80">
        <v>45</v>
      </c>
      <c r="B110" s="39" t="s">
        <v>125</v>
      </c>
      <c r="C110" s="81" t="s">
        <v>130</v>
      </c>
      <c r="D110" s="51" t="s">
        <v>127</v>
      </c>
      <c r="E110" s="82"/>
      <c r="F110" s="82"/>
      <c r="G110" s="82"/>
      <c r="H110" s="80" t="s">
        <v>170</v>
      </c>
      <c r="I110" s="83">
        <v>23348</v>
      </c>
      <c r="J110" s="83"/>
      <c r="K110" s="83"/>
      <c r="L110" s="103"/>
    </row>
    <row r="111" spans="1:11" ht="12" customHeight="1">
      <c r="A111" s="80">
        <v>45</v>
      </c>
      <c r="B111" s="39" t="s">
        <v>125</v>
      </c>
      <c r="C111" s="81" t="s">
        <v>130</v>
      </c>
      <c r="D111" s="51" t="s">
        <v>127</v>
      </c>
      <c r="E111" s="51"/>
      <c r="F111" s="51" t="s">
        <v>188</v>
      </c>
      <c r="G111" s="51"/>
      <c r="H111" s="39" t="s">
        <v>189</v>
      </c>
      <c r="I111" s="53">
        <f>SUM(I113:I118)</f>
        <v>1380</v>
      </c>
      <c r="J111" s="53">
        <f>SUM(J113:J118)</f>
        <v>875</v>
      </c>
      <c r="K111" s="53"/>
    </row>
    <row r="112" spans="1:11" ht="12.75" hidden="1">
      <c r="A112" s="80"/>
      <c r="B112" s="39"/>
      <c r="C112" s="81"/>
      <c r="D112" s="51" t="s">
        <v>127</v>
      </c>
      <c r="E112" s="51"/>
      <c r="F112" s="51"/>
      <c r="G112" s="51" t="s">
        <v>409</v>
      </c>
      <c r="H112" s="39" t="s">
        <v>410</v>
      </c>
      <c r="I112" s="53">
        <v>0</v>
      </c>
      <c r="J112" s="53">
        <v>0</v>
      </c>
      <c r="K112" s="53"/>
    </row>
    <row r="113" spans="1:11" ht="12.75" hidden="1">
      <c r="A113" s="80"/>
      <c r="B113" s="39"/>
      <c r="C113" s="81"/>
      <c r="D113" s="51" t="s">
        <v>127</v>
      </c>
      <c r="E113" s="51"/>
      <c r="F113" s="51"/>
      <c r="G113" s="89" t="s">
        <v>396</v>
      </c>
      <c r="H113" s="90" t="s">
        <v>440</v>
      </c>
      <c r="I113" s="53">
        <v>25</v>
      </c>
      <c r="J113" s="53">
        <v>25</v>
      </c>
      <c r="K113" s="53"/>
    </row>
    <row r="114" spans="1:12" s="84" customFormat="1" ht="12.75" hidden="1">
      <c r="A114" s="80">
        <v>45</v>
      </c>
      <c r="B114" s="39" t="s">
        <v>125</v>
      </c>
      <c r="C114" s="81" t="s">
        <v>130</v>
      </c>
      <c r="D114" s="51" t="s">
        <v>127</v>
      </c>
      <c r="E114" s="82"/>
      <c r="F114" s="82"/>
      <c r="G114" s="82" t="s">
        <v>362</v>
      </c>
      <c r="H114" s="80" t="s">
        <v>364</v>
      </c>
      <c r="I114" s="83">
        <v>105</v>
      </c>
      <c r="J114" s="83">
        <v>100</v>
      </c>
      <c r="K114" s="83"/>
      <c r="L114" s="103"/>
    </row>
    <row r="115" spans="1:12" s="84" customFormat="1" ht="12.75" hidden="1">
      <c r="A115" s="80"/>
      <c r="B115" s="39"/>
      <c r="C115" s="81"/>
      <c r="D115" s="51" t="s">
        <v>127</v>
      </c>
      <c r="E115" s="82"/>
      <c r="F115" s="82"/>
      <c r="G115" s="82" t="s">
        <v>400</v>
      </c>
      <c r="H115" s="80" t="s">
        <v>431</v>
      </c>
      <c r="I115" s="83">
        <v>1000</v>
      </c>
      <c r="J115" s="83">
        <v>0</v>
      </c>
      <c r="K115" s="83"/>
      <c r="L115" s="103"/>
    </row>
    <row r="116" spans="1:12" s="84" customFormat="1" ht="12.75" hidden="1">
      <c r="A116" s="80">
        <v>45</v>
      </c>
      <c r="B116" s="39" t="s">
        <v>125</v>
      </c>
      <c r="C116" s="81" t="s">
        <v>130</v>
      </c>
      <c r="D116" s="51" t="s">
        <v>127</v>
      </c>
      <c r="E116" s="82"/>
      <c r="F116" s="82"/>
      <c r="G116" s="82" t="s">
        <v>363</v>
      </c>
      <c r="H116" s="80" t="s">
        <v>365</v>
      </c>
      <c r="I116" s="83">
        <v>250</v>
      </c>
      <c r="J116" s="83">
        <v>250</v>
      </c>
      <c r="K116" s="83"/>
      <c r="L116" s="103"/>
    </row>
    <row r="117" spans="1:12" s="84" customFormat="1" ht="12.75" hidden="1">
      <c r="A117" s="80"/>
      <c r="B117" s="39"/>
      <c r="C117" s="81"/>
      <c r="D117" s="51" t="s">
        <v>127</v>
      </c>
      <c r="E117" s="82"/>
      <c r="F117" s="82"/>
      <c r="G117" s="82" t="s">
        <v>418</v>
      </c>
      <c r="H117" s="80" t="s">
        <v>419</v>
      </c>
      <c r="I117" s="83">
        <v>0</v>
      </c>
      <c r="J117" s="83">
        <v>500</v>
      </c>
      <c r="K117" s="83"/>
      <c r="L117" s="103"/>
    </row>
    <row r="118" spans="1:12" s="84" customFormat="1" ht="12.75" hidden="1">
      <c r="A118" s="80"/>
      <c r="B118" s="39"/>
      <c r="C118" s="81"/>
      <c r="D118" s="51" t="s">
        <v>127</v>
      </c>
      <c r="E118" s="82"/>
      <c r="F118" s="82"/>
      <c r="G118" s="82" t="s">
        <v>401</v>
      </c>
      <c r="H118" s="80" t="s">
        <v>361</v>
      </c>
      <c r="I118" s="83">
        <v>0</v>
      </c>
      <c r="J118" s="83">
        <v>0</v>
      </c>
      <c r="K118" s="83"/>
      <c r="L118" s="103"/>
    </row>
    <row r="119" spans="1:11" ht="12.75">
      <c r="A119" s="39">
        <v>45</v>
      </c>
      <c r="B119" s="39" t="s">
        <v>125</v>
      </c>
      <c r="C119" s="81" t="s">
        <v>130</v>
      </c>
      <c r="D119" s="51" t="s">
        <v>127</v>
      </c>
      <c r="E119" s="51"/>
      <c r="F119" s="51" t="s">
        <v>190</v>
      </c>
      <c r="G119" s="51"/>
      <c r="H119" s="39" t="s">
        <v>191</v>
      </c>
      <c r="I119" s="53">
        <f>SUM(I120)</f>
        <v>0</v>
      </c>
      <c r="J119" s="53">
        <f>SUM(J120)</f>
        <v>0</v>
      </c>
      <c r="K119" s="53"/>
    </row>
    <row r="120" spans="1:12" s="84" customFormat="1" ht="12.75" hidden="1">
      <c r="A120" s="80">
        <v>45</v>
      </c>
      <c r="B120" s="80" t="s">
        <v>125</v>
      </c>
      <c r="C120" s="81" t="s">
        <v>130</v>
      </c>
      <c r="D120" s="82" t="s">
        <v>127</v>
      </c>
      <c r="E120" s="82"/>
      <c r="F120" s="82" t="s">
        <v>190</v>
      </c>
      <c r="G120" s="82" t="s">
        <v>366</v>
      </c>
      <c r="H120" s="80" t="s">
        <v>192</v>
      </c>
      <c r="I120" s="83"/>
      <c r="J120" s="83"/>
      <c r="K120" s="83"/>
      <c r="L120" s="103"/>
    </row>
    <row r="121" spans="1:11" ht="12.75">
      <c r="A121" s="39">
        <v>45</v>
      </c>
      <c r="B121" s="39" t="s">
        <v>125</v>
      </c>
      <c r="C121" s="50" t="s">
        <v>130</v>
      </c>
      <c r="D121" s="51" t="s">
        <v>127</v>
      </c>
      <c r="E121" s="51"/>
      <c r="F121" s="51" t="s">
        <v>193</v>
      </c>
      <c r="G121" s="51"/>
      <c r="H121" s="39" t="s">
        <v>194</v>
      </c>
      <c r="I121" s="53">
        <v>0</v>
      </c>
      <c r="J121" s="53">
        <v>0</v>
      </c>
      <c r="K121" s="53"/>
    </row>
    <row r="122" spans="1:11" ht="12.75">
      <c r="A122" s="39">
        <v>45</v>
      </c>
      <c r="B122" s="39" t="s">
        <v>125</v>
      </c>
      <c r="C122" s="50" t="s">
        <v>130</v>
      </c>
      <c r="D122" s="51" t="s">
        <v>127</v>
      </c>
      <c r="E122" s="51"/>
      <c r="F122" s="51" t="s">
        <v>195</v>
      </c>
      <c r="G122" s="51"/>
      <c r="H122" s="39" t="s">
        <v>196</v>
      </c>
      <c r="I122" s="53">
        <v>0</v>
      </c>
      <c r="J122" s="53">
        <v>0</v>
      </c>
      <c r="K122" s="53"/>
    </row>
    <row r="123" spans="1:11" ht="12.75">
      <c r="A123" s="39">
        <v>45</v>
      </c>
      <c r="B123" s="39" t="s">
        <v>125</v>
      </c>
      <c r="C123" s="50" t="s">
        <v>130</v>
      </c>
      <c r="D123" s="51" t="s">
        <v>127</v>
      </c>
      <c r="E123" s="51"/>
      <c r="F123" s="51" t="s">
        <v>197</v>
      </c>
      <c r="G123" s="51"/>
      <c r="H123" s="39" t="s">
        <v>198</v>
      </c>
      <c r="I123" s="53">
        <v>0</v>
      </c>
      <c r="J123" s="53">
        <v>0</v>
      </c>
      <c r="K123" s="53"/>
    </row>
    <row r="124" spans="1:11" ht="12.75">
      <c r="A124" s="39">
        <v>45</v>
      </c>
      <c r="B124" s="39" t="s">
        <v>125</v>
      </c>
      <c r="C124" s="50" t="s">
        <v>130</v>
      </c>
      <c r="D124" s="51" t="s">
        <v>127</v>
      </c>
      <c r="E124" s="51"/>
      <c r="F124" s="51" t="s">
        <v>199</v>
      </c>
      <c r="G124" s="51"/>
      <c r="H124" s="39" t="s">
        <v>200</v>
      </c>
      <c r="I124" s="53">
        <v>0</v>
      </c>
      <c r="J124" s="53">
        <v>0</v>
      </c>
      <c r="K124" s="53"/>
    </row>
    <row r="125" spans="1:11" ht="12.75">
      <c r="A125" s="39">
        <v>45</v>
      </c>
      <c r="B125" s="39" t="s">
        <v>125</v>
      </c>
      <c r="C125" s="50" t="s">
        <v>130</v>
      </c>
      <c r="D125" s="51" t="s">
        <v>127</v>
      </c>
      <c r="E125" s="54" t="s">
        <v>201</v>
      </c>
      <c r="F125" s="54"/>
      <c r="G125" s="54"/>
      <c r="H125" s="55" t="s">
        <v>202</v>
      </c>
      <c r="I125" s="53">
        <f>SUM(I126,I128)</f>
        <v>0</v>
      </c>
      <c r="J125" s="53">
        <v>0</v>
      </c>
      <c r="K125" s="56"/>
    </row>
    <row r="126" spans="1:11" ht="12.75">
      <c r="A126" s="39">
        <v>45</v>
      </c>
      <c r="B126" s="39" t="s">
        <v>125</v>
      </c>
      <c r="C126" s="50" t="s">
        <v>130</v>
      </c>
      <c r="D126" s="51" t="s">
        <v>127</v>
      </c>
      <c r="E126" s="54"/>
      <c r="F126" s="54" t="s">
        <v>203</v>
      </c>
      <c r="G126" s="54"/>
      <c r="H126" s="55" t="s">
        <v>204</v>
      </c>
      <c r="I126" s="53">
        <f>I127</f>
        <v>0</v>
      </c>
      <c r="J126" s="53">
        <v>0</v>
      </c>
      <c r="K126" s="56"/>
    </row>
    <row r="127" spans="1:12" s="84" customFormat="1" ht="12.75" hidden="1">
      <c r="A127" s="80">
        <v>45</v>
      </c>
      <c r="B127" s="80" t="s">
        <v>125</v>
      </c>
      <c r="C127" s="81" t="s">
        <v>130</v>
      </c>
      <c r="D127" s="82" t="s">
        <v>127</v>
      </c>
      <c r="E127" s="89"/>
      <c r="F127" s="89"/>
      <c r="G127" s="89" t="s">
        <v>367</v>
      </c>
      <c r="H127" s="90" t="s">
        <v>205</v>
      </c>
      <c r="I127" s="83">
        <v>0</v>
      </c>
      <c r="J127" s="83">
        <v>0</v>
      </c>
      <c r="K127" s="91"/>
      <c r="L127" s="103"/>
    </row>
    <row r="128" spans="1:11" ht="12.75">
      <c r="A128" s="39">
        <v>45</v>
      </c>
      <c r="B128" s="39" t="s">
        <v>125</v>
      </c>
      <c r="C128" s="50" t="s">
        <v>130</v>
      </c>
      <c r="D128" s="51" t="s">
        <v>127</v>
      </c>
      <c r="E128" s="54"/>
      <c r="F128" s="54" t="s">
        <v>206</v>
      </c>
      <c r="G128" s="54"/>
      <c r="H128" s="55" t="s">
        <v>207</v>
      </c>
      <c r="I128" s="53">
        <v>0</v>
      </c>
      <c r="J128" s="53">
        <v>0</v>
      </c>
      <c r="K128" s="56"/>
    </row>
    <row r="129" spans="1:11" ht="15">
      <c r="A129" s="11">
        <v>45</v>
      </c>
      <c r="B129" s="11" t="s">
        <v>125</v>
      </c>
      <c r="C129" s="42" t="s">
        <v>130</v>
      </c>
      <c r="D129" s="43" t="s">
        <v>127</v>
      </c>
      <c r="E129" s="43" t="s">
        <v>208</v>
      </c>
      <c r="F129" s="43"/>
      <c r="G129" s="43"/>
      <c r="H129" s="41" t="s">
        <v>209</v>
      </c>
      <c r="I129" s="13">
        <f>SUM(I130,I156)</f>
        <v>39210</v>
      </c>
      <c r="J129" s="13">
        <f>SUM(J130,J156)</f>
        <v>27500</v>
      </c>
      <c r="K129" s="13"/>
    </row>
    <row r="130" spans="1:11" ht="12.75">
      <c r="A130" s="39">
        <v>45</v>
      </c>
      <c r="B130" s="39" t="s">
        <v>125</v>
      </c>
      <c r="C130" s="50" t="s">
        <v>130</v>
      </c>
      <c r="D130" s="51" t="s">
        <v>127</v>
      </c>
      <c r="E130" s="51" t="s">
        <v>210</v>
      </c>
      <c r="F130" s="51"/>
      <c r="G130" s="51"/>
      <c r="H130" s="39" t="s">
        <v>211</v>
      </c>
      <c r="I130" s="53">
        <f>SUM(I131,I135,I137,I144,I146,I147,I151)</f>
        <v>39210</v>
      </c>
      <c r="J130" s="53">
        <f>SUM(J131,J135,J137,J144,J146,J147,J151,J168)</f>
        <v>27500</v>
      </c>
      <c r="K130" s="53"/>
    </row>
    <row r="131" spans="1:11" ht="12.75">
      <c r="A131" s="39">
        <v>45</v>
      </c>
      <c r="B131" s="39" t="s">
        <v>125</v>
      </c>
      <c r="C131" s="50" t="s">
        <v>130</v>
      </c>
      <c r="D131" s="51" t="s">
        <v>127</v>
      </c>
      <c r="E131" s="57"/>
      <c r="F131" s="57" t="s">
        <v>212</v>
      </c>
      <c r="G131" s="57"/>
      <c r="H131" s="58" t="s">
        <v>213</v>
      </c>
      <c r="I131" s="53">
        <f>SUM(I132:I134)</f>
        <v>7500</v>
      </c>
      <c r="J131" s="53">
        <f>SUM(J132:J134)</f>
        <v>3500</v>
      </c>
      <c r="K131" s="53"/>
    </row>
    <row r="132" spans="1:12" s="84" customFormat="1" ht="12.75" hidden="1">
      <c r="A132" s="80">
        <v>45</v>
      </c>
      <c r="B132" s="80" t="s">
        <v>125</v>
      </c>
      <c r="C132" s="81" t="s">
        <v>130</v>
      </c>
      <c r="D132" s="82" t="s">
        <v>127</v>
      </c>
      <c r="E132" s="92"/>
      <c r="F132" s="92"/>
      <c r="G132" s="92" t="s">
        <v>368</v>
      </c>
      <c r="H132" s="93" t="s">
        <v>214</v>
      </c>
      <c r="I132" s="83">
        <v>0</v>
      </c>
      <c r="J132" s="83">
        <v>0</v>
      </c>
      <c r="K132" s="83"/>
      <c r="L132" s="103"/>
    </row>
    <row r="133" spans="1:12" s="84" customFormat="1" ht="12.75" hidden="1">
      <c r="A133" s="80">
        <v>45</v>
      </c>
      <c r="B133" s="80" t="s">
        <v>125</v>
      </c>
      <c r="C133" s="81" t="s">
        <v>130</v>
      </c>
      <c r="D133" s="82" t="s">
        <v>127</v>
      </c>
      <c r="E133" s="92"/>
      <c r="F133" s="92"/>
      <c r="G133" s="92" t="s">
        <v>369</v>
      </c>
      <c r="H133" s="93" t="s">
        <v>215</v>
      </c>
      <c r="I133" s="83">
        <v>3500</v>
      </c>
      <c r="J133" s="83">
        <v>3500</v>
      </c>
      <c r="K133" s="83"/>
      <c r="L133" s="103"/>
    </row>
    <row r="134" spans="1:12" s="84" customFormat="1" ht="12.75" hidden="1">
      <c r="A134" s="80">
        <v>45</v>
      </c>
      <c r="B134" s="80" t="s">
        <v>125</v>
      </c>
      <c r="C134" s="81" t="s">
        <v>130</v>
      </c>
      <c r="D134" s="82" t="s">
        <v>127</v>
      </c>
      <c r="E134" s="92"/>
      <c r="F134" s="92"/>
      <c r="G134" s="92" t="s">
        <v>370</v>
      </c>
      <c r="H134" s="93" t="s">
        <v>216</v>
      </c>
      <c r="I134" s="83">
        <v>4000</v>
      </c>
      <c r="J134" s="83">
        <v>0</v>
      </c>
      <c r="K134" s="83"/>
      <c r="L134" s="103"/>
    </row>
    <row r="135" spans="1:11" ht="12.75">
      <c r="A135" s="39">
        <v>45</v>
      </c>
      <c r="B135" s="39" t="s">
        <v>125</v>
      </c>
      <c r="C135" s="50" t="s">
        <v>130</v>
      </c>
      <c r="D135" s="51" t="s">
        <v>127</v>
      </c>
      <c r="E135" s="57"/>
      <c r="F135" s="57" t="s">
        <v>217</v>
      </c>
      <c r="G135" s="57"/>
      <c r="H135" s="58" t="s">
        <v>218</v>
      </c>
      <c r="I135" s="53">
        <f>I136</f>
        <v>0</v>
      </c>
      <c r="J135" s="53">
        <f>J136</f>
        <v>0</v>
      </c>
      <c r="K135" s="53"/>
    </row>
    <row r="136" spans="1:12" s="84" customFormat="1" ht="12.75" hidden="1">
      <c r="A136" s="80">
        <v>45</v>
      </c>
      <c r="B136" s="80" t="s">
        <v>125</v>
      </c>
      <c r="C136" s="81" t="s">
        <v>130</v>
      </c>
      <c r="D136" s="82" t="s">
        <v>127</v>
      </c>
      <c r="E136" s="92"/>
      <c r="F136" s="92"/>
      <c r="G136" s="92" t="s">
        <v>371</v>
      </c>
      <c r="H136" s="93" t="s">
        <v>219</v>
      </c>
      <c r="I136" s="83">
        <v>0</v>
      </c>
      <c r="J136" s="83">
        <v>0</v>
      </c>
      <c r="K136" s="83"/>
      <c r="L136" s="103"/>
    </row>
    <row r="137" spans="1:11" ht="12.75">
      <c r="A137" s="39">
        <v>45</v>
      </c>
      <c r="B137" s="39" t="s">
        <v>125</v>
      </c>
      <c r="C137" s="50" t="s">
        <v>130</v>
      </c>
      <c r="D137" s="51" t="s">
        <v>127</v>
      </c>
      <c r="E137" s="57"/>
      <c r="F137" s="57" t="s">
        <v>220</v>
      </c>
      <c r="G137" s="57"/>
      <c r="H137" s="58" t="s">
        <v>221</v>
      </c>
      <c r="I137" s="53">
        <f>SUM(I138:I142)</f>
        <v>17210</v>
      </c>
      <c r="J137" s="53">
        <f>SUM(J138:J143)</f>
        <v>11800</v>
      </c>
      <c r="K137" s="53"/>
    </row>
    <row r="138" spans="1:12" s="84" customFormat="1" ht="12.75" hidden="1">
      <c r="A138" s="80">
        <v>45</v>
      </c>
      <c r="B138" s="80" t="s">
        <v>125</v>
      </c>
      <c r="C138" s="81" t="s">
        <v>130</v>
      </c>
      <c r="D138" s="82" t="s">
        <v>127</v>
      </c>
      <c r="E138" s="92"/>
      <c r="F138" s="92"/>
      <c r="G138" s="92" t="s">
        <v>372</v>
      </c>
      <c r="H138" s="93" t="s">
        <v>222</v>
      </c>
      <c r="I138" s="83">
        <v>1000</v>
      </c>
      <c r="J138" s="83">
        <v>1000</v>
      </c>
      <c r="K138" s="83"/>
      <c r="L138" s="103"/>
    </row>
    <row r="139" spans="1:12" s="84" customFormat="1" ht="12.75" hidden="1">
      <c r="A139" s="80">
        <v>45</v>
      </c>
      <c r="B139" s="80" t="s">
        <v>125</v>
      </c>
      <c r="C139" s="81" t="s">
        <v>130</v>
      </c>
      <c r="D139" s="82" t="s">
        <v>127</v>
      </c>
      <c r="E139" s="92"/>
      <c r="F139" s="92"/>
      <c r="G139" s="92" t="s">
        <v>373</v>
      </c>
      <c r="H139" s="93" t="s">
        <v>223</v>
      </c>
      <c r="I139" s="83">
        <v>14500</v>
      </c>
      <c r="J139" s="83">
        <v>8000</v>
      </c>
      <c r="K139" s="83"/>
      <c r="L139" s="103"/>
    </row>
    <row r="140" spans="1:12" s="84" customFormat="1" ht="12.75" hidden="1">
      <c r="A140" s="80">
        <v>45</v>
      </c>
      <c r="B140" s="80" t="s">
        <v>125</v>
      </c>
      <c r="C140" s="81" t="s">
        <v>130</v>
      </c>
      <c r="D140" s="82" t="s">
        <v>127</v>
      </c>
      <c r="E140" s="92"/>
      <c r="F140" s="92"/>
      <c r="G140" s="92" t="s">
        <v>374</v>
      </c>
      <c r="H140" s="93" t="s">
        <v>224</v>
      </c>
      <c r="I140" s="83">
        <v>210</v>
      </c>
      <c r="J140" s="83">
        <v>300</v>
      </c>
      <c r="K140" s="83"/>
      <c r="L140" s="103"/>
    </row>
    <row r="141" spans="1:12" s="84" customFormat="1" ht="12.75" hidden="1">
      <c r="A141" s="80">
        <v>45</v>
      </c>
      <c r="B141" s="80" t="s">
        <v>125</v>
      </c>
      <c r="C141" s="81" t="s">
        <v>130</v>
      </c>
      <c r="D141" s="82" t="s">
        <v>127</v>
      </c>
      <c r="E141" s="92"/>
      <c r="F141" s="92"/>
      <c r="G141" s="92" t="s">
        <v>375</v>
      </c>
      <c r="H141" s="93" t="s">
        <v>225</v>
      </c>
      <c r="I141" s="83">
        <v>1000</v>
      </c>
      <c r="J141" s="83">
        <v>1000</v>
      </c>
      <c r="K141" s="83"/>
      <c r="L141" s="103"/>
    </row>
    <row r="142" spans="1:12" s="84" customFormat="1" ht="12.75" hidden="1">
      <c r="A142" s="80">
        <v>46</v>
      </c>
      <c r="B142" s="80" t="s">
        <v>125</v>
      </c>
      <c r="C142" s="81" t="s">
        <v>404</v>
      </c>
      <c r="D142" s="82" t="s">
        <v>127</v>
      </c>
      <c r="E142" s="92"/>
      <c r="F142" s="92"/>
      <c r="G142" s="92" t="s">
        <v>402</v>
      </c>
      <c r="H142" s="93" t="s">
        <v>403</v>
      </c>
      <c r="I142" s="83">
        <v>500</v>
      </c>
      <c r="J142" s="83">
        <v>500</v>
      </c>
      <c r="K142" s="83"/>
      <c r="L142" s="103"/>
    </row>
    <row r="143" spans="1:12" s="84" customFormat="1" ht="12.75" hidden="1">
      <c r="A143" s="80"/>
      <c r="B143" s="80"/>
      <c r="C143" s="81"/>
      <c r="D143" s="82"/>
      <c r="E143" s="92"/>
      <c r="F143" s="92"/>
      <c r="G143" s="92" t="s">
        <v>437</v>
      </c>
      <c r="H143" s="93" t="s">
        <v>436</v>
      </c>
      <c r="I143" s="83"/>
      <c r="J143" s="83">
        <v>1000</v>
      </c>
      <c r="K143" s="83"/>
      <c r="L143" s="103"/>
    </row>
    <row r="144" spans="1:11" ht="12.75">
      <c r="A144" s="39">
        <v>45</v>
      </c>
      <c r="B144" s="39" t="s">
        <v>125</v>
      </c>
      <c r="C144" s="50" t="s">
        <v>130</v>
      </c>
      <c r="D144" s="51" t="s">
        <v>127</v>
      </c>
      <c r="E144" s="57"/>
      <c r="F144" s="57" t="s">
        <v>226</v>
      </c>
      <c r="G144" s="57"/>
      <c r="H144" s="58" t="s">
        <v>227</v>
      </c>
      <c r="I144" s="53">
        <f>I145</f>
        <v>0</v>
      </c>
      <c r="J144" s="53">
        <f>J145</f>
        <v>2700</v>
      </c>
      <c r="K144" s="53"/>
    </row>
    <row r="145" spans="1:12" s="84" customFormat="1" ht="12.75" hidden="1">
      <c r="A145" s="80">
        <v>45</v>
      </c>
      <c r="B145" s="80" t="s">
        <v>125</v>
      </c>
      <c r="C145" s="81" t="s">
        <v>130</v>
      </c>
      <c r="D145" s="82" t="s">
        <v>127</v>
      </c>
      <c r="E145" s="92"/>
      <c r="F145" s="92"/>
      <c r="G145" s="92" t="s">
        <v>376</v>
      </c>
      <c r="H145" s="93" t="s">
        <v>228</v>
      </c>
      <c r="I145" s="83">
        <v>0</v>
      </c>
      <c r="J145" s="83">
        <v>2700</v>
      </c>
      <c r="K145" s="83"/>
      <c r="L145" s="103"/>
    </row>
    <row r="146" spans="1:11" ht="12.75" hidden="1">
      <c r="A146" s="39">
        <v>45</v>
      </c>
      <c r="B146" s="39" t="s">
        <v>125</v>
      </c>
      <c r="C146" s="50" t="s">
        <v>130</v>
      </c>
      <c r="D146" s="51" t="s">
        <v>127</v>
      </c>
      <c r="E146" s="57"/>
      <c r="F146" s="57" t="s">
        <v>229</v>
      </c>
      <c r="G146" s="57"/>
      <c r="H146" s="58" t="s">
        <v>230</v>
      </c>
      <c r="I146" s="53">
        <v>0</v>
      </c>
      <c r="J146" s="53"/>
      <c r="K146" s="53"/>
    </row>
    <row r="147" spans="1:11" ht="12.75">
      <c r="A147" s="39">
        <v>45</v>
      </c>
      <c r="B147" s="39" t="s">
        <v>125</v>
      </c>
      <c r="C147" s="50" t="s">
        <v>130</v>
      </c>
      <c r="D147" s="51" t="s">
        <v>127</v>
      </c>
      <c r="E147" s="57"/>
      <c r="F147" s="57" t="s">
        <v>231</v>
      </c>
      <c r="G147" s="57"/>
      <c r="H147" s="58" t="s">
        <v>232</v>
      </c>
      <c r="I147" s="53">
        <f>SUM(I148:I150)</f>
        <v>14500</v>
      </c>
      <c r="J147" s="53">
        <f>SUM(J148:J150)</f>
        <v>8500</v>
      </c>
      <c r="K147" s="53"/>
    </row>
    <row r="148" spans="1:12" s="84" customFormat="1" ht="12.75" hidden="1">
      <c r="A148" s="80">
        <v>45</v>
      </c>
      <c r="B148" s="80" t="s">
        <v>125</v>
      </c>
      <c r="C148" s="81" t="s">
        <v>130</v>
      </c>
      <c r="D148" s="82" t="s">
        <v>127</v>
      </c>
      <c r="E148" s="92"/>
      <c r="F148" s="92"/>
      <c r="G148" s="92" t="s">
        <v>9</v>
      </c>
      <c r="H148" s="93" t="s">
        <v>233</v>
      </c>
      <c r="I148" s="83">
        <v>0</v>
      </c>
      <c r="J148" s="83">
        <v>0</v>
      </c>
      <c r="K148" s="83"/>
      <c r="L148" s="103"/>
    </row>
    <row r="149" spans="1:12" s="84" customFormat="1" ht="12.75" hidden="1">
      <c r="A149" s="80">
        <v>45</v>
      </c>
      <c r="B149" s="80" t="s">
        <v>125</v>
      </c>
      <c r="C149" s="81" t="s">
        <v>130</v>
      </c>
      <c r="D149" s="82" t="s">
        <v>127</v>
      </c>
      <c r="E149" s="92"/>
      <c r="F149" s="92"/>
      <c r="G149" s="92" t="s">
        <v>11</v>
      </c>
      <c r="H149" s="93" t="s">
        <v>234</v>
      </c>
      <c r="I149" s="83">
        <v>13000</v>
      </c>
      <c r="J149" s="83">
        <v>7500</v>
      </c>
      <c r="K149" s="83"/>
      <c r="L149" s="103"/>
    </row>
    <row r="150" spans="1:12" s="84" customFormat="1" ht="12.75" hidden="1">
      <c r="A150" s="80">
        <v>45</v>
      </c>
      <c r="B150" s="80" t="s">
        <v>125</v>
      </c>
      <c r="C150" s="81" t="s">
        <v>130</v>
      </c>
      <c r="D150" s="82" t="s">
        <v>127</v>
      </c>
      <c r="E150" s="92"/>
      <c r="F150" s="92"/>
      <c r="G150" s="92" t="s">
        <v>32</v>
      </c>
      <c r="H150" s="93" t="s">
        <v>235</v>
      </c>
      <c r="I150" s="83">
        <v>1500</v>
      </c>
      <c r="J150" s="83">
        <v>1000</v>
      </c>
      <c r="K150" s="83"/>
      <c r="L150" s="103"/>
    </row>
    <row r="151" spans="1:11" ht="12.75" hidden="1">
      <c r="A151" s="39">
        <v>45</v>
      </c>
      <c r="B151" s="39" t="s">
        <v>125</v>
      </c>
      <c r="C151" s="50" t="s">
        <v>130</v>
      </c>
      <c r="D151" s="51" t="s">
        <v>127</v>
      </c>
      <c r="E151" s="57"/>
      <c r="F151" s="57" t="s">
        <v>236</v>
      </c>
      <c r="G151" s="57"/>
      <c r="H151" s="58" t="s">
        <v>237</v>
      </c>
      <c r="I151" s="53">
        <f>SUM(I152:I155)</f>
        <v>0</v>
      </c>
      <c r="J151" s="53">
        <f>SUM(J152:J155)</f>
        <v>0</v>
      </c>
      <c r="K151" s="53"/>
    </row>
    <row r="152" spans="1:12" s="84" customFormat="1" ht="12.75" hidden="1">
      <c r="A152" s="39">
        <v>45</v>
      </c>
      <c r="B152" s="39" t="s">
        <v>125</v>
      </c>
      <c r="C152" s="81" t="s">
        <v>130</v>
      </c>
      <c r="D152" s="51" t="s">
        <v>127</v>
      </c>
      <c r="E152" s="92"/>
      <c r="F152" s="92"/>
      <c r="G152" s="92" t="s">
        <v>377</v>
      </c>
      <c r="H152" s="93" t="s">
        <v>223</v>
      </c>
      <c r="I152" s="83"/>
      <c r="J152" s="83"/>
      <c r="K152" s="83"/>
      <c r="L152" s="103"/>
    </row>
    <row r="153" spans="1:12" s="84" customFormat="1" ht="12.75" hidden="1">
      <c r="A153" s="39">
        <v>45</v>
      </c>
      <c r="B153" s="39" t="s">
        <v>125</v>
      </c>
      <c r="C153" s="81" t="s">
        <v>130</v>
      </c>
      <c r="D153" s="51" t="s">
        <v>127</v>
      </c>
      <c r="E153" s="92"/>
      <c r="F153" s="92"/>
      <c r="G153" s="92" t="s">
        <v>378</v>
      </c>
      <c r="H153" s="93" t="s">
        <v>224</v>
      </c>
      <c r="I153" s="83"/>
      <c r="J153" s="83"/>
      <c r="K153" s="83"/>
      <c r="L153" s="103"/>
    </row>
    <row r="154" spans="1:12" s="84" customFormat="1" ht="12.75" hidden="1">
      <c r="A154" s="39">
        <v>45</v>
      </c>
      <c r="B154" s="39" t="s">
        <v>125</v>
      </c>
      <c r="C154" s="50" t="s">
        <v>130</v>
      </c>
      <c r="D154" s="51" t="s">
        <v>127</v>
      </c>
      <c r="E154" s="92"/>
      <c r="F154" s="92"/>
      <c r="G154" s="92" t="s">
        <v>379</v>
      </c>
      <c r="H154" s="93" t="s">
        <v>225</v>
      </c>
      <c r="I154" s="83"/>
      <c r="J154" s="83"/>
      <c r="K154" s="83"/>
      <c r="L154" s="103"/>
    </row>
    <row r="155" spans="1:12" s="84" customFormat="1" ht="12.75" hidden="1">
      <c r="A155" s="39">
        <v>45</v>
      </c>
      <c r="B155" s="39" t="s">
        <v>125</v>
      </c>
      <c r="C155" s="81" t="s">
        <v>130</v>
      </c>
      <c r="D155" s="51" t="s">
        <v>127</v>
      </c>
      <c r="E155" s="92"/>
      <c r="F155" s="92"/>
      <c r="G155" s="92" t="s">
        <v>380</v>
      </c>
      <c r="H155" s="93" t="s">
        <v>326</v>
      </c>
      <c r="I155" s="83"/>
      <c r="J155" s="83"/>
      <c r="K155" s="83"/>
      <c r="L155" s="103"/>
    </row>
    <row r="156" spans="1:11" ht="12.75" hidden="1">
      <c r="A156" s="39">
        <v>45</v>
      </c>
      <c r="B156" s="39" t="s">
        <v>125</v>
      </c>
      <c r="C156" s="50" t="s">
        <v>130</v>
      </c>
      <c r="D156" s="51" t="s">
        <v>127</v>
      </c>
      <c r="E156" s="57" t="s">
        <v>238</v>
      </c>
      <c r="F156" s="57"/>
      <c r="G156" s="57"/>
      <c r="H156" s="58" t="s">
        <v>239</v>
      </c>
      <c r="I156" s="53">
        <f>SUM(I157,I165,I166)</f>
        <v>0</v>
      </c>
      <c r="J156" s="53">
        <f>SUM(J157,J165,J166)</f>
        <v>0</v>
      </c>
      <c r="K156" s="53"/>
    </row>
    <row r="157" spans="1:11" ht="12.75" hidden="1">
      <c r="A157" s="39">
        <v>45</v>
      </c>
      <c r="B157" s="39" t="s">
        <v>125</v>
      </c>
      <c r="C157" s="50" t="s">
        <v>130</v>
      </c>
      <c r="D157" s="51" t="s">
        <v>127</v>
      </c>
      <c r="E157" s="57"/>
      <c r="F157" s="59" t="s">
        <v>240</v>
      </c>
      <c r="G157" s="59"/>
      <c r="H157" s="60" t="s">
        <v>70</v>
      </c>
      <c r="I157" s="53">
        <f>SUM(I158:I164)</f>
        <v>0</v>
      </c>
      <c r="J157" s="53">
        <f>SUM(J158:J164)</f>
        <v>0</v>
      </c>
      <c r="K157" s="61"/>
    </row>
    <row r="158" spans="1:12" s="84" customFormat="1" ht="12.75" hidden="1">
      <c r="A158" s="80">
        <v>45</v>
      </c>
      <c r="B158" s="80" t="s">
        <v>125</v>
      </c>
      <c r="C158" s="81" t="s">
        <v>130</v>
      </c>
      <c r="D158" s="51" t="s">
        <v>127</v>
      </c>
      <c r="E158" s="92"/>
      <c r="F158" s="94"/>
      <c r="G158" s="94" t="s">
        <v>381</v>
      </c>
      <c r="H158" s="95" t="s">
        <v>179</v>
      </c>
      <c r="I158" s="96"/>
      <c r="J158" s="96"/>
      <c r="K158" s="96"/>
      <c r="L158" s="103"/>
    </row>
    <row r="159" spans="1:12" s="84" customFormat="1" ht="12.75" hidden="1">
      <c r="A159" s="80">
        <v>45</v>
      </c>
      <c r="B159" s="80" t="s">
        <v>125</v>
      </c>
      <c r="C159" s="81" t="s">
        <v>130</v>
      </c>
      <c r="D159" s="51" t="s">
        <v>127</v>
      </c>
      <c r="E159" s="92"/>
      <c r="F159" s="94"/>
      <c r="G159" s="94" t="s">
        <v>382</v>
      </c>
      <c r="H159" s="95" t="s">
        <v>182</v>
      </c>
      <c r="I159" s="96"/>
      <c r="J159" s="96"/>
      <c r="K159" s="96"/>
      <c r="L159" s="103"/>
    </row>
    <row r="160" spans="1:12" s="84" customFormat="1" ht="12.75" hidden="1">
      <c r="A160" s="80">
        <v>45</v>
      </c>
      <c r="B160" s="80" t="s">
        <v>125</v>
      </c>
      <c r="C160" s="81" t="s">
        <v>130</v>
      </c>
      <c r="D160" s="51" t="s">
        <v>127</v>
      </c>
      <c r="E160" s="82"/>
      <c r="F160" s="106"/>
      <c r="G160" s="106" t="s">
        <v>383</v>
      </c>
      <c r="H160" s="107" t="s">
        <v>183</v>
      </c>
      <c r="I160" s="96">
        <v>0</v>
      </c>
      <c r="J160" s="96"/>
      <c r="K160" s="96"/>
      <c r="L160" s="103"/>
    </row>
    <row r="161" spans="1:12" s="84" customFormat="1" ht="12.75" hidden="1">
      <c r="A161" s="80">
        <v>45</v>
      </c>
      <c r="B161" s="80" t="s">
        <v>125</v>
      </c>
      <c r="C161" s="81" t="s">
        <v>130</v>
      </c>
      <c r="D161" s="51" t="s">
        <v>127</v>
      </c>
      <c r="E161" s="92"/>
      <c r="F161" s="94"/>
      <c r="G161" s="94" t="s">
        <v>384</v>
      </c>
      <c r="H161" s="95" t="s">
        <v>241</v>
      </c>
      <c r="I161" s="96">
        <v>0</v>
      </c>
      <c r="J161" s="96"/>
      <c r="K161" s="96"/>
      <c r="L161" s="103"/>
    </row>
    <row r="162" spans="1:12" s="84" customFormat="1" ht="12.75" hidden="1">
      <c r="A162" s="80">
        <v>45</v>
      </c>
      <c r="B162" s="80" t="s">
        <v>125</v>
      </c>
      <c r="C162" s="81" t="s">
        <v>130</v>
      </c>
      <c r="D162" s="51" t="s">
        <v>127</v>
      </c>
      <c r="E162" s="92"/>
      <c r="F162" s="94"/>
      <c r="G162" s="94" t="s">
        <v>385</v>
      </c>
      <c r="H162" s="95" t="s">
        <v>180</v>
      </c>
      <c r="I162" s="96">
        <v>0</v>
      </c>
      <c r="J162" s="96"/>
      <c r="K162" s="96"/>
      <c r="L162" s="103"/>
    </row>
    <row r="163" spans="1:12" s="84" customFormat="1" ht="12.75" hidden="1">
      <c r="A163" s="80">
        <v>45</v>
      </c>
      <c r="B163" s="80" t="s">
        <v>125</v>
      </c>
      <c r="C163" s="81" t="s">
        <v>130</v>
      </c>
      <c r="D163" s="51" t="s">
        <v>127</v>
      </c>
      <c r="E163" s="92"/>
      <c r="F163" s="94"/>
      <c r="G163" s="94" t="s">
        <v>386</v>
      </c>
      <c r="H163" s="95" t="s">
        <v>184</v>
      </c>
      <c r="I163" s="96">
        <v>0</v>
      </c>
      <c r="J163" s="96"/>
      <c r="K163" s="96"/>
      <c r="L163" s="103"/>
    </row>
    <row r="164" spans="1:12" s="84" customFormat="1" ht="12.75" hidden="1">
      <c r="A164" s="80">
        <v>45</v>
      </c>
      <c r="B164" s="80" t="s">
        <v>125</v>
      </c>
      <c r="C164" s="81" t="s">
        <v>130</v>
      </c>
      <c r="D164" s="51" t="s">
        <v>127</v>
      </c>
      <c r="E164" s="92"/>
      <c r="F164" s="94"/>
      <c r="G164" s="94" t="s">
        <v>387</v>
      </c>
      <c r="H164" s="95" t="s">
        <v>185</v>
      </c>
      <c r="I164" s="96">
        <v>0</v>
      </c>
      <c r="J164" s="96"/>
      <c r="K164" s="96"/>
      <c r="L164" s="103"/>
    </row>
    <row r="165" spans="1:11" ht="12.75" hidden="1">
      <c r="A165" s="39">
        <v>45</v>
      </c>
      <c r="B165" s="39" t="s">
        <v>125</v>
      </c>
      <c r="C165" s="50" t="s">
        <v>130</v>
      </c>
      <c r="D165" s="51" t="s">
        <v>127</v>
      </c>
      <c r="E165" s="57"/>
      <c r="F165" s="59" t="s">
        <v>242</v>
      </c>
      <c r="G165" s="59"/>
      <c r="H165" s="60" t="s">
        <v>189</v>
      </c>
      <c r="I165" s="96">
        <v>0</v>
      </c>
      <c r="J165" s="96"/>
      <c r="K165" s="61"/>
    </row>
    <row r="166" spans="1:11" ht="12.75" hidden="1">
      <c r="A166" s="39">
        <v>45</v>
      </c>
      <c r="B166" s="39" t="s">
        <v>125</v>
      </c>
      <c r="C166" s="50" t="s">
        <v>130</v>
      </c>
      <c r="D166" s="51" t="s">
        <v>127</v>
      </c>
      <c r="E166" s="57"/>
      <c r="F166" s="59" t="s">
        <v>243</v>
      </c>
      <c r="G166" s="59"/>
      <c r="H166" s="60" t="s">
        <v>191</v>
      </c>
      <c r="I166" s="53">
        <f>I167</f>
        <v>0</v>
      </c>
      <c r="J166" s="53">
        <f>J167</f>
        <v>0</v>
      </c>
      <c r="K166" s="61"/>
    </row>
    <row r="167" spans="1:12" s="84" customFormat="1" ht="12.75" hidden="1">
      <c r="A167" s="80">
        <v>45</v>
      </c>
      <c r="B167" s="80" t="s">
        <v>125</v>
      </c>
      <c r="C167" s="81" t="s">
        <v>130</v>
      </c>
      <c r="D167" s="51" t="s">
        <v>127</v>
      </c>
      <c r="E167" s="92"/>
      <c r="F167" s="94"/>
      <c r="G167" s="94" t="s">
        <v>388</v>
      </c>
      <c r="H167" s="80" t="s">
        <v>192</v>
      </c>
      <c r="I167" s="96"/>
      <c r="J167" s="96"/>
      <c r="K167" s="96"/>
      <c r="L167" s="103"/>
    </row>
    <row r="168" spans="1:12" s="84" customFormat="1" ht="12.75">
      <c r="A168" s="39">
        <v>45</v>
      </c>
      <c r="B168" s="39" t="s">
        <v>125</v>
      </c>
      <c r="C168" s="50" t="s">
        <v>130</v>
      </c>
      <c r="D168" s="51" t="s">
        <v>127</v>
      </c>
      <c r="E168" s="92"/>
      <c r="F168" s="57" t="s">
        <v>236</v>
      </c>
      <c r="G168" s="57"/>
      <c r="H168" s="58" t="s">
        <v>438</v>
      </c>
      <c r="I168" s="96">
        <v>0</v>
      </c>
      <c r="J168" s="96">
        <f>J169</f>
        <v>1000</v>
      </c>
      <c r="K168" s="96"/>
      <c r="L168" s="103"/>
    </row>
    <row r="169" spans="1:12" s="84" customFormat="1" ht="12.75" hidden="1">
      <c r="A169" s="80"/>
      <c r="B169" s="80"/>
      <c r="C169" s="81"/>
      <c r="D169" s="51"/>
      <c r="E169" s="92"/>
      <c r="F169" s="94"/>
      <c r="G169" s="94" t="s">
        <v>377</v>
      </c>
      <c r="H169" s="107" t="s">
        <v>223</v>
      </c>
      <c r="I169" s="96"/>
      <c r="J169" s="96">
        <v>1000</v>
      </c>
      <c r="K169" s="96"/>
      <c r="L169" s="103"/>
    </row>
    <row r="170" spans="1:11" ht="12.75">
      <c r="A170" s="41">
        <v>45</v>
      </c>
      <c r="B170" s="41" t="s">
        <v>125</v>
      </c>
      <c r="C170" s="62" t="s">
        <v>94</v>
      </c>
      <c r="D170" s="51" t="s">
        <v>127</v>
      </c>
      <c r="E170" s="43"/>
      <c r="F170" s="44"/>
      <c r="G170" s="44"/>
      <c r="H170" s="63" t="s">
        <v>95</v>
      </c>
      <c r="I170" s="64">
        <f>I171</f>
        <v>0</v>
      </c>
      <c r="J170" s="64">
        <f>J171</f>
        <v>0</v>
      </c>
      <c r="K170" s="64"/>
    </row>
    <row r="171" spans="1:11" ht="12.75">
      <c r="A171" s="39">
        <v>45</v>
      </c>
      <c r="B171" s="39" t="s">
        <v>125</v>
      </c>
      <c r="C171" s="40" t="s">
        <v>244</v>
      </c>
      <c r="D171" s="51" t="s">
        <v>127</v>
      </c>
      <c r="E171" s="65"/>
      <c r="F171" s="65"/>
      <c r="G171" s="65"/>
      <c r="H171" s="66" t="s">
        <v>245</v>
      </c>
      <c r="I171" s="53">
        <f>I172</f>
        <v>0</v>
      </c>
      <c r="J171" s="53">
        <v>0</v>
      </c>
      <c r="K171" s="53"/>
    </row>
    <row r="172" spans="1:11" ht="15">
      <c r="A172" s="11">
        <v>45</v>
      </c>
      <c r="B172" s="11" t="s">
        <v>125</v>
      </c>
      <c r="C172" s="42" t="s">
        <v>130</v>
      </c>
      <c r="D172" s="43" t="s">
        <v>127</v>
      </c>
      <c r="E172" s="67" t="s">
        <v>246</v>
      </c>
      <c r="F172" s="67"/>
      <c r="G172" s="67"/>
      <c r="H172" s="68" t="s">
        <v>247</v>
      </c>
      <c r="I172" s="13">
        <f>SUM(I173,I176)</f>
        <v>0</v>
      </c>
      <c r="J172" s="13">
        <f>SUM(J173,J176)</f>
        <v>0</v>
      </c>
      <c r="K172" s="13"/>
    </row>
    <row r="173" spans="1:11" ht="12.75">
      <c r="A173" s="39">
        <v>45</v>
      </c>
      <c r="B173" s="39" t="s">
        <v>125</v>
      </c>
      <c r="C173" s="50" t="s">
        <v>130</v>
      </c>
      <c r="D173" s="51" t="s">
        <v>127</v>
      </c>
      <c r="E173" s="51" t="s">
        <v>248</v>
      </c>
      <c r="F173" s="51"/>
      <c r="G173" s="51"/>
      <c r="H173" s="39" t="s">
        <v>249</v>
      </c>
      <c r="I173" s="53">
        <f>SUM(I174:I175)</f>
        <v>0</v>
      </c>
      <c r="J173" s="53">
        <v>0</v>
      </c>
      <c r="K173" s="53"/>
    </row>
    <row r="174" spans="1:11" ht="12.75" hidden="1">
      <c r="A174" s="39">
        <v>45</v>
      </c>
      <c r="B174" s="39" t="s">
        <v>125</v>
      </c>
      <c r="C174" s="50" t="s">
        <v>130</v>
      </c>
      <c r="D174" s="51" t="s">
        <v>127</v>
      </c>
      <c r="E174" s="51"/>
      <c r="F174" s="51" t="s">
        <v>250</v>
      </c>
      <c r="G174" s="51"/>
      <c r="H174" s="39" t="s">
        <v>251</v>
      </c>
      <c r="I174" s="53"/>
      <c r="J174" s="53"/>
      <c r="K174" s="53"/>
    </row>
    <row r="175" spans="1:11" ht="12.75" hidden="1">
      <c r="A175" s="39">
        <v>45</v>
      </c>
      <c r="B175" s="39" t="s">
        <v>125</v>
      </c>
      <c r="C175" s="50" t="s">
        <v>130</v>
      </c>
      <c r="D175" s="51" t="s">
        <v>127</v>
      </c>
      <c r="E175" s="51"/>
      <c r="F175" s="51" t="s">
        <v>252</v>
      </c>
      <c r="G175" s="51"/>
      <c r="H175" s="39" t="s">
        <v>253</v>
      </c>
      <c r="I175" s="53"/>
      <c r="J175" s="53"/>
      <c r="K175" s="53"/>
    </row>
    <row r="176" spans="1:11" ht="12.75">
      <c r="A176" s="39">
        <v>45</v>
      </c>
      <c r="B176" s="39" t="s">
        <v>125</v>
      </c>
      <c r="C176" s="50" t="s">
        <v>130</v>
      </c>
      <c r="D176" s="51" t="s">
        <v>127</v>
      </c>
      <c r="E176" s="51" t="s">
        <v>254</v>
      </c>
      <c r="F176" s="51"/>
      <c r="G176" s="51"/>
      <c r="H176" s="39" t="s">
        <v>255</v>
      </c>
      <c r="I176" s="53">
        <f>SUM(I177:I180)</f>
        <v>0</v>
      </c>
      <c r="J176" s="53">
        <v>0</v>
      </c>
      <c r="K176" s="53"/>
    </row>
    <row r="177" spans="1:11" ht="12.75" hidden="1">
      <c r="A177" s="39">
        <v>45</v>
      </c>
      <c r="B177" s="39" t="s">
        <v>125</v>
      </c>
      <c r="C177" s="50" t="s">
        <v>130</v>
      </c>
      <c r="D177" s="51" t="s">
        <v>127</v>
      </c>
      <c r="E177" s="51"/>
      <c r="F177" s="51" t="s">
        <v>256</v>
      </c>
      <c r="G177" s="51"/>
      <c r="H177" s="39" t="s">
        <v>257</v>
      </c>
      <c r="I177" s="61"/>
      <c r="J177" s="61"/>
      <c r="K177" s="61"/>
    </row>
    <row r="178" spans="1:11" ht="12.75" hidden="1">
      <c r="A178" s="39">
        <v>45</v>
      </c>
      <c r="B178" s="39" t="s">
        <v>125</v>
      </c>
      <c r="C178" s="50" t="s">
        <v>130</v>
      </c>
      <c r="D178" s="51" t="s">
        <v>127</v>
      </c>
      <c r="E178" s="51"/>
      <c r="F178" s="51" t="s">
        <v>258</v>
      </c>
      <c r="G178" s="51"/>
      <c r="H178" s="39" t="s">
        <v>259</v>
      </c>
      <c r="I178" s="61"/>
      <c r="J178" s="61"/>
      <c r="K178" s="61"/>
    </row>
    <row r="179" spans="1:11" ht="12.75" hidden="1">
      <c r="A179" s="39">
        <v>45</v>
      </c>
      <c r="B179" s="39" t="s">
        <v>125</v>
      </c>
      <c r="C179" s="50" t="s">
        <v>130</v>
      </c>
      <c r="D179" s="51" t="s">
        <v>127</v>
      </c>
      <c r="E179" s="51"/>
      <c r="F179" s="51" t="s">
        <v>260</v>
      </c>
      <c r="G179" s="51"/>
      <c r="H179" s="39" t="s">
        <v>261</v>
      </c>
      <c r="I179" s="61"/>
      <c r="J179" s="61"/>
      <c r="K179" s="61"/>
    </row>
    <row r="180" spans="1:11" ht="12.75" hidden="1">
      <c r="A180" s="39">
        <v>45</v>
      </c>
      <c r="B180" s="39" t="s">
        <v>125</v>
      </c>
      <c r="C180" s="50" t="s">
        <v>130</v>
      </c>
      <c r="D180" s="51" t="s">
        <v>127</v>
      </c>
      <c r="E180" s="51"/>
      <c r="F180" s="51" t="s">
        <v>262</v>
      </c>
      <c r="G180" s="51"/>
      <c r="H180" s="39" t="s">
        <v>263</v>
      </c>
      <c r="I180" s="61"/>
      <c r="J180" s="61"/>
      <c r="K180" s="61"/>
    </row>
    <row r="181" spans="1:11" ht="15.75">
      <c r="A181" s="29">
        <v>45</v>
      </c>
      <c r="B181" s="29" t="s">
        <v>125</v>
      </c>
      <c r="C181" s="70" t="s">
        <v>392</v>
      </c>
      <c r="D181" s="71"/>
      <c r="E181" s="72"/>
      <c r="F181" s="72"/>
      <c r="G181" s="72"/>
      <c r="H181" s="73"/>
      <c r="I181" s="45">
        <f>SUM(I11,I129,I172)</f>
        <v>14363758</v>
      </c>
      <c r="J181" s="45">
        <f>SUM(J11,J129,J172)</f>
        <v>11195318</v>
      </c>
      <c r="K181" s="45"/>
    </row>
    <row r="182" spans="1:11" ht="12.75">
      <c r="A182" s="74"/>
      <c r="B182" s="74"/>
      <c r="C182" s="75"/>
      <c r="D182" s="76"/>
      <c r="E182" s="77"/>
      <c r="F182" s="77"/>
      <c r="G182" s="77"/>
      <c r="H182" s="74"/>
      <c r="I182" s="100"/>
      <c r="J182" s="100"/>
      <c r="K182" s="74"/>
    </row>
    <row r="183" spans="9:10" ht="12.75" hidden="1">
      <c r="I183" s="101"/>
      <c r="J183" s="101"/>
    </row>
    <row r="184" spans="9:10" ht="12.75" hidden="1">
      <c r="I184" s="101"/>
      <c r="J184" s="101"/>
    </row>
    <row r="185" spans="9:10" ht="12.75" hidden="1">
      <c r="I185" s="101"/>
      <c r="J185" s="101"/>
    </row>
    <row r="186" spans="9:10" ht="12.75" hidden="1">
      <c r="I186" s="101"/>
      <c r="J186" s="101"/>
    </row>
    <row r="187" spans="9:10" ht="12.75" hidden="1">
      <c r="I187" s="101"/>
      <c r="J187" s="101"/>
    </row>
    <row r="188" ht="12.75">
      <c r="J188" s="101"/>
    </row>
    <row r="189" spans="9:10" ht="12.75">
      <c r="I189" s="101"/>
      <c r="J189" s="101"/>
    </row>
    <row r="190" spans="9:10" ht="12.75">
      <c r="I190" s="101"/>
      <c r="J190" s="101"/>
    </row>
    <row r="191" spans="9:10" ht="12.75">
      <c r="I191" s="101"/>
      <c r="J191" s="101"/>
    </row>
    <row r="192" spans="9:10" ht="12.75">
      <c r="I192" s="101"/>
      <c r="J192" s="101"/>
    </row>
    <row r="193" spans="9:10" ht="12.75">
      <c r="I193" s="101"/>
      <c r="J193" s="101"/>
    </row>
    <row r="194" spans="9:10" ht="12.75">
      <c r="I194" s="101"/>
      <c r="J194" s="101"/>
    </row>
  </sheetData>
  <mergeCells count="8">
    <mergeCell ref="A4:A7"/>
    <mergeCell ref="B4:B7"/>
    <mergeCell ref="C4:H4"/>
    <mergeCell ref="K4:K7"/>
    <mergeCell ref="C5:D7"/>
    <mergeCell ref="E5:H7"/>
    <mergeCell ref="I4:I7"/>
    <mergeCell ref="J4:J7"/>
  </mergeCells>
  <printOptions/>
  <pageMargins left="0.7874015748031497" right="0.7874015748031497" top="1.5748031496062993" bottom="0.984251968503937" header="0.5118110236220472" footer="0.5118110236220472"/>
  <pageSetup fitToHeight="4" fitToWidth="1" horizontalDpi="600" verticalDpi="600" orientation="landscape" paperSize="9" scale="69" r:id="rId1"/>
  <headerFooter alignWithMargins="0">
    <oddHeader>&amp;LČíslo kapitoly / štátneho fondu / subjektu verejnej správy : 404
Názov kapitoly / ŠF / subjektu verejnej správy : Spoločná zdravotná poisťovňa, a.s.
Druh rozpočtu : 4&amp;RMF-VP-2009-02
Strana :&amp;P / &amp;N
(v tis. Sk)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workbookViewId="0" topLeftCell="A28">
      <selection activeCell="E34" sqref="E34"/>
    </sheetView>
  </sheetViews>
  <sheetFormatPr defaultColWidth="9.140625" defaultRowHeight="12.75"/>
  <cols>
    <col min="5" max="5" width="69.57421875" style="0" customWidth="1"/>
    <col min="6" max="7" width="12.7109375" style="0" bestFit="1" customWidth="1"/>
    <col min="8" max="8" width="14.421875" style="0" bestFit="1" customWidth="1"/>
    <col min="10" max="10" width="13.8515625" style="0" bestFit="1" customWidth="1"/>
  </cols>
  <sheetData>
    <row r="1" spans="1:8" ht="14.25" hidden="1">
      <c r="A1" s="1"/>
      <c r="B1" s="2"/>
      <c r="C1" s="3"/>
      <c r="D1" s="3"/>
      <c r="E1" s="1"/>
      <c r="F1" s="5"/>
      <c r="G1" s="5"/>
      <c r="H1" s="4"/>
    </row>
    <row r="2" spans="1:8" ht="14.25" hidden="1">
      <c r="A2" s="1"/>
      <c r="B2" s="2"/>
      <c r="C2" s="3"/>
      <c r="D2" s="3"/>
      <c r="E2" s="1"/>
      <c r="F2" s="5"/>
      <c r="G2" s="5"/>
      <c r="H2" s="108"/>
    </row>
    <row r="3" spans="1:8" ht="14.25" hidden="1">
      <c r="A3" s="1"/>
      <c r="B3" s="2"/>
      <c r="C3" s="3"/>
      <c r="D3" s="3"/>
      <c r="E3" s="1"/>
      <c r="F3" s="5"/>
      <c r="G3" s="5"/>
      <c r="H3" s="108"/>
    </row>
    <row r="4" spans="1:8" ht="26.25" hidden="1">
      <c r="A4" s="6"/>
      <c r="B4" s="7"/>
      <c r="C4" s="8"/>
      <c r="D4" s="8"/>
      <c r="E4" s="7"/>
      <c r="F4" s="9"/>
      <c r="G4" s="9"/>
      <c r="H4" s="9"/>
    </row>
    <row r="5" spans="1:8" ht="12.75" customHeight="1">
      <c r="A5" s="112" t="s">
        <v>0</v>
      </c>
      <c r="B5" s="113" t="s">
        <v>1</v>
      </c>
      <c r="C5" s="112"/>
      <c r="D5" s="112"/>
      <c r="E5" s="112"/>
      <c r="F5" s="114" t="s">
        <v>406</v>
      </c>
      <c r="G5" s="114" t="s">
        <v>417</v>
      </c>
      <c r="H5" s="114" t="s">
        <v>2</v>
      </c>
    </row>
    <row r="6" spans="1:8" ht="12.75">
      <c r="A6" s="112"/>
      <c r="B6" s="112"/>
      <c r="C6" s="112"/>
      <c r="D6" s="112"/>
      <c r="E6" s="112"/>
      <c r="F6" s="115"/>
      <c r="G6" s="115"/>
      <c r="H6" s="115"/>
    </row>
    <row r="7" spans="1:8" ht="12.75">
      <c r="A7" s="112"/>
      <c r="B7" s="112"/>
      <c r="C7" s="112"/>
      <c r="D7" s="112"/>
      <c r="E7" s="112"/>
      <c r="F7" s="115"/>
      <c r="G7" s="115"/>
      <c r="H7" s="115"/>
    </row>
    <row r="8" spans="1:8" ht="15">
      <c r="A8" s="11"/>
      <c r="B8" s="12" t="s">
        <v>3</v>
      </c>
      <c r="C8" s="12"/>
      <c r="D8" s="12"/>
      <c r="E8" s="12" t="s">
        <v>4</v>
      </c>
      <c r="F8" s="13">
        <f>F9+F20</f>
        <v>12003568</v>
      </c>
      <c r="G8" s="13">
        <f>G9+G20</f>
        <v>12890240</v>
      </c>
      <c r="H8" s="13"/>
    </row>
    <row r="9" spans="1:10" ht="15">
      <c r="A9" s="11">
        <v>45</v>
      </c>
      <c r="B9" s="14">
        <v>100</v>
      </c>
      <c r="C9" s="14"/>
      <c r="D9" s="14"/>
      <c r="E9" s="11" t="s">
        <v>5</v>
      </c>
      <c r="F9" s="13">
        <f>F10+F19</f>
        <v>11981863</v>
      </c>
      <c r="G9" s="13">
        <f>G10+G19</f>
        <v>12867780</v>
      </c>
      <c r="H9" s="13"/>
      <c r="J9" s="110"/>
    </row>
    <row r="10" spans="1:10" ht="14.25">
      <c r="A10" s="15">
        <v>45</v>
      </c>
      <c r="B10" s="16">
        <v>150</v>
      </c>
      <c r="C10" s="16"/>
      <c r="D10" s="16"/>
      <c r="E10" s="15" t="s">
        <v>6</v>
      </c>
      <c r="F10" s="17">
        <f>F11</f>
        <v>11971863</v>
      </c>
      <c r="G10" s="17">
        <f>G11</f>
        <v>12857780</v>
      </c>
      <c r="H10" s="17"/>
      <c r="J10" s="110"/>
    </row>
    <row r="11" spans="1:10" ht="14.25">
      <c r="A11" s="15">
        <v>45</v>
      </c>
      <c r="B11" s="16"/>
      <c r="C11" s="16">
        <v>154</v>
      </c>
      <c r="D11" s="16"/>
      <c r="E11" s="15" t="s">
        <v>7</v>
      </c>
      <c r="F11" s="17">
        <f>SUM(F12:F18)</f>
        <v>11971863</v>
      </c>
      <c r="G11" s="17">
        <f>SUM(G12:G18)</f>
        <v>12857780</v>
      </c>
      <c r="H11" s="17"/>
      <c r="J11" s="110"/>
    </row>
    <row r="12" spans="1:10" ht="14.25">
      <c r="A12" s="15">
        <v>45</v>
      </c>
      <c r="B12" s="16"/>
      <c r="C12" s="16" t="s">
        <v>8</v>
      </c>
      <c r="D12" s="16" t="s">
        <v>9</v>
      </c>
      <c r="E12" s="15" t="s">
        <v>10</v>
      </c>
      <c r="F12" s="17">
        <v>3717153</v>
      </c>
      <c r="G12" s="17">
        <v>3992222</v>
      </c>
      <c r="H12" s="17"/>
      <c r="I12" s="110"/>
      <c r="J12" s="110"/>
    </row>
    <row r="13" spans="1:10" ht="14.25">
      <c r="A13" s="15">
        <v>45</v>
      </c>
      <c r="B13" s="16"/>
      <c r="C13" s="16" t="s">
        <v>8</v>
      </c>
      <c r="D13" s="16" t="s">
        <v>11</v>
      </c>
      <c r="E13" s="15" t="s">
        <v>12</v>
      </c>
      <c r="F13" s="17">
        <v>568731</v>
      </c>
      <c r="G13" s="17">
        <v>610817</v>
      </c>
      <c r="H13" s="17"/>
      <c r="I13" s="110"/>
      <c r="J13" s="110"/>
    </row>
    <row r="14" spans="1:10" ht="14.25">
      <c r="A14" s="15">
        <v>45</v>
      </c>
      <c r="B14" s="16"/>
      <c r="C14" s="16" t="s">
        <v>8</v>
      </c>
      <c r="D14" s="16" t="s">
        <v>13</v>
      </c>
      <c r="E14" s="15" t="s">
        <v>14</v>
      </c>
      <c r="F14" s="17">
        <v>9100616</v>
      </c>
      <c r="G14" s="17">
        <v>9774062</v>
      </c>
      <c r="H14" s="17"/>
      <c r="I14" s="110"/>
      <c r="J14" s="110"/>
    </row>
    <row r="15" spans="1:10" ht="14.25">
      <c r="A15" s="15">
        <v>45</v>
      </c>
      <c r="B15" s="16"/>
      <c r="C15" s="16" t="s">
        <v>8</v>
      </c>
      <c r="D15" s="16" t="s">
        <v>15</v>
      </c>
      <c r="E15" s="18" t="s">
        <v>16</v>
      </c>
      <c r="F15" s="17">
        <v>2575248</v>
      </c>
      <c r="G15" s="17">
        <v>2765816</v>
      </c>
      <c r="H15" s="17"/>
      <c r="I15" s="110"/>
      <c r="J15" s="110"/>
    </row>
    <row r="16" spans="1:10" ht="14.25">
      <c r="A16" s="15">
        <v>45</v>
      </c>
      <c r="B16" s="16"/>
      <c r="C16" s="16" t="s">
        <v>8</v>
      </c>
      <c r="D16" s="16" t="s">
        <v>17</v>
      </c>
      <c r="E16" s="15" t="s">
        <v>18</v>
      </c>
      <c r="F16" s="20">
        <v>177841</v>
      </c>
      <c r="G16" s="20">
        <v>191001</v>
      </c>
      <c r="H16" s="19"/>
      <c r="I16" s="110"/>
      <c r="J16" s="110"/>
    </row>
    <row r="17" spans="1:10" ht="14.25">
      <c r="A17" s="15">
        <v>45</v>
      </c>
      <c r="B17" s="16"/>
      <c r="C17" s="16" t="s">
        <v>8</v>
      </c>
      <c r="D17" s="16" t="s">
        <v>20</v>
      </c>
      <c r="E17" s="15" t="s">
        <v>21</v>
      </c>
      <c r="F17" s="83">
        <v>-4167726</v>
      </c>
      <c r="G17" s="83">
        <v>-4476138</v>
      </c>
      <c r="H17" s="19"/>
      <c r="J17" s="110"/>
    </row>
    <row r="18" spans="1:10" ht="14.25">
      <c r="A18" s="15">
        <v>45</v>
      </c>
      <c r="B18" s="16"/>
      <c r="C18" s="16" t="s">
        <v>8</v>
      </c>
      <c r="D18" s="16" t="s">
        <v>22</v>
      </c>
      <c r="E18" s="15" t="s">
        <v>23</v>
      </c>
      <c r="F18" s="19" t="s">
        <v>19</v>
      </c>
      <c r="G18" s="19" t="s">
        <v>19</v>
      </c>
      <c r="H18" s="19"/>
      <c r="J18" s="110"/>
    </row>
    <row r="19" spans="1:10" ht="14.25">
      <c r="A19" s="15">
        <v>45</v>
      </c>
      <c r="B19" s="16"/>
      <c r="C19" s="16" t="s">
        <v>24</v>
      </c>
      <c r="D19" s="16"/>
      <c r="E19" s="15" t="s">
        <v>25</v>
      </c>
      <c r="F19" s="20">
        <v>10000</v>
      </c>
      <c r="G19" s="20">
        <v>10000</v>
      </c>
      <c r="H19" s="19"/>
      <c r="J19" s="110"/>
    </row>
    <row r="20" spans="1:8" ht="15">
      <c r="A20" s="15">
        <v>45</v>
      </c>
      <c r="B20" s="14" t="s">
        <v>26</v>
      </c>
      <c r="C20" s="14"/>
      <c r="D20" s="14"/>
      <c r="E20" s="11" t="s">
        <v>27</v>
      </c>
      <c r="F20" s="13">
        <f>SUM(F21,F25,F32,F34,F37)</f>
        <v>21705</v>
      </c>
      <c r="G20" s="13">
        <f>SUM(G21,G25,G32,G34,G37)</f>
        <v>22460</v>
      </c>
      <c r="H20" s="13"/>
    </row>
    <row r="21" spans="1:8" ht="14.25" hidden="1">
      <c r="A21" s="15">
        <v>45</v>
      </c>
      <c r="B21" s="16" t="s">
        <v>28</v>
      </c>
      <c r="C21" s="16"/>
      <c r="D21" s="16"/>
      <c r="E21" s="15" t="s">
        <v>29</v>
      </c>
      <c r="F21" s="17">
        <f>F24</f>
        <v>0</v>
      </c>
      <c r="G21" s="17">
        <f>G24</f>
        <v>0</v>
      </c>
      <c r="H21" s="17"/>
    </row>
    <row r="22" spans="1:8" ht="14.25" hidden="1">
      <c r="A22" s="15">
        <v>45</v>
      </c>
      <c r="B22" s="16"/>
      <c r="C22" s="16" t="s">
        <v>30</v>
      </c>
      <c r="D22" s="16"/>
      <c r="E22" s="15" t="s">
        <v>31</v>
      </c>
      <c r="F22" s="17"/>
      <c r="G22" s="17"/>
      <c r="H22" s="17"/>
    </row>
    <row r="23" spans="1:8" ht="14.25" hidden="1">
      <c r="A23" s="15">
        <v>45</v>
      </c>
      <c r="B23" s="16"/>
      <c r="C23" s="16" t="s">
        <v>30</v>
      </c>
      <c r="D23" s="16" t="s">
        <v>32</v>
      </c>
      <c r="E23" s="15" t="s">
        <v>33</v>
      </c>
      <c r="F23" s="17"/>
      <c r="G23" s="17"/>
      <c r="H23" s="17"/>
    </row>
    <row r="24" spans="1:8" ht="14.25" hidden="1">
      <c r="A24" s="15">
        <v>45</v>
      </c>
      <c r="B24" s="16"/>
      <c r="C24" s="16" t="s">
        <v>34</v>
      </c>
      <c r="D24" s="16"/>
      <c r="E24" s="15" t="s">
        <v>35</v>
      </c>
      <c r="F24" s="17">
        <v>0</v>
      </c>
      <c r="G24" s="17">
        <v>0</v>
      </c>
      <c r="H24" s="17"/>
    </row>
    <row r="25" spans="1:8" ht="14.25">
      <c r="A25" s="15">
        <v>45</v>
      </c>
      <c r="B25" s="16" t="s">
        <v>36</v>
      </c>
      <c r="C25" s="16"/>
      <c r="D25" s="16"/>
      <c r="E25" s="15" t="s">
        <v>37</v>
      </c>
      <c r="F25" s="17">
        <f>SUM(F26,F28,F30)</f>
        <v>17500</v>
      </c>
      <c r="G25" s="17">
        <f>SUM(G26,G28,G30)</f>
        <v>17700</v>
      </c>
      <c r="H25" s="17"/>
    </row>
    <row r="26" spans="1:8" ht="14.25" hidden="1">
      <c r="A26" s="15">
        <v>45</v>
      </c>
      <c r="B26" s="16"/>
      <c r="C26" s="16" t="s">
        <v>38</v>
      </c>
      <c r="D26" s="16"/>
      <c r="E26" s="15" t="s">
        <v>39</v>
      </c>
      <c r="F26" s="17">
        <f>F27</f>
        <v>0</v>
      </c>
      <c r="G26" s="17">
        <f>G27</f>
        <v>0</v>
      </c>
      <c r="H26" s="17"/>
    </row>
    <row r="27" spans="1:8" ht="14.25" hidden="1">
      <c r="A27" s="15">
        <v>45</v>
      </c>
      <c r="B27" s="16"/>
      <c r="C27" s="16" t="s">
        <v>38</v>
      </c>
      <c r="D27" s="16" t="s">
        <v>15</v>
      </c>
      <c r="E27" s="15" t="s">
        <v>40</v>
      </c>
      <c r="F27" s="17"/>
      <c r="G27" s="17"/>
      <c r="H27" s="17"/>
    </row>
    <row r="28" spans="1:8" ht="14.25">
      <c r="A28" s="15">
        <v>45</v>
      </c>
      <c r="B28" s="16"/>
      <c r="C28" s="16" t="s">
        <v>41</v>
      </c>
      <c r="D28" s="16"/>
      <c r="E28" s="15" t="s">
        <v>42</v>
      </c>
      <c r="F28" s="17">
        <v>0</v>
      </c>
      <c r="G28" s="17">
        <v>0</v>
      </c>
      <c r="H28" s="17"/>
    </row>
    <row r="29" spans="1:8" ht="14.25" hidden="1">
      <c r="A29" s="15">
        <v>45</v>
      </c>
      <c r="B29" s="16"/>
      <c r="C29" s="16" t="s">
        <v>41</v>
      </c>
      <c r="D29" s="16" t="s">
        <v>32</v>
      </c>
      <c r="E29" s="15" t="s">
        <v>43</v>
      </c>
      <c r="F29" s="17"/>
      <c r="G29" s="17"/>
      <c r="H29" s="17"/>
    </row>
    <row r="30" spans="1:8" ht="14.25">
      <c r="A30" s="15">
        <v>45</v>
      </c>
      <c r="B30" s="16"/>
      <c r="C30" s="16" t="s">
        <v>44</v>
      </c>
      <c r="D30" s="16"/>
      <c r="E30" s="15" t="s">
        <v>45</v>
      </c>
      <c r="F30" s="17">
        <v>17500</v>
      </c>
      <c r="G30" s="17">
        <v>17700</v>
      </c>
      <c r="H30" s="17"/>
    </row>
    <row r="31" spans="1:8" ht="14.25" hidden="1">
      <c r="A31" s="15">
        <v>45</v>
      </c>
      <c r="B31" s="16"/>
      <c r="C31" s="16" t="s">
        <v>44</v>
      </c>
      <c r="D31" s="16" t="s">
        <v>9</v>
      </c>
      <c r="E31" s="15" t="s">
        <v>46</v>
      </c>
      <c r="F31" s="17">
        <v>85000</v>
      </c>
      <c r="G31" s="17">
        <v>90000</v>
      </c>
      <c r="H31" s="17"/>
    </row>
    <row r="32" spans="1:8" ht="14.25">
      <c r="A32" s="15">
        <v>45</v>
      </c>
      <c r="B32" s="16" t="s">
        <v>47</v>
      </c>
      <c r="C32" s="16"/>
      <c r="D32" s="16"/>
      <c r="E32" s="15" t="s">
        <v>48</v>
      </c>
      <c r="F32" s="17">
        <f>F33</f>
        <v>0</v>
      </c>
      <c r="G32" s="17">
        <f>G33</f>
        <v>400</v>
      </c>
      <c r="H32" s="17"/>
    </row>
    <row r="33" spans="1:8" ht="14.25">
      <c r="A33" s="15">
        <v>45</v>
      </c>
      <c r="B33" s="16"/>
      <c r="C33" s="16" t="s">
        <v>393</v>
      </c>
      <c r="D33" s="16"/>
      <c r="E33" s="15" t="s">
        <v>394</v>
      </c>
      <c r="F33" s="17">
        <v>0</v>
      </c>
      <c r="G33" s="17">
        <v>400</v>
      </c>
      <c r="H33" s="17"/>
    </row>
    <row r="34" spans="1:8" ht="14.25">
      <c r="A34" s="15">
        <v>45</v>
      </c>
      <c r="B34" s="16" t="s">
        <v>49</v>
      </c>
      <c r="C34" s="16"/>
      <c r="D34" s="16"/>
      <c r="E34" s="15" t="s">
        <v>50</v>
      </c>
      <c r="F34" s="17">
        <v>3002</v>
      </c>
      <c r="G34" s="17">
        <v>3102</v>
      </c>
      <c r="H34" s="17"/>
    </row>
    <row r="35" spans="1:8" ht="14.25" hidden="1">
      <c r="A35" s="15">
        <v>45</v>
      </c>
      <c r="B35" s="16"/>
      <c r="C35" s="16" t="s">
        <v>51</v>
      </c>
      <c r="D35" s="16"/>
      <c r="E35" s="15" t="s">
        <v>52</v>
      </c>
      <c r="F35" s="17"/>
      <c r="G35" s="17"/>
      <c r="H35" s="17"/>
    </row>
    <row r="36" spans="1:8" ht="14.25" hidden="1">
      <c r="A36" s="15">
        <v>45</v>
      </c>
      <c r="B36" s="16"/>
      <c r="C36" s="16" t="s">
        <v>53</v>
      </c>
      <c r="D36" s="16"/>
      <c r="E36" s="15" t="s">
        <v>54</v>
      </c>
      <c r="F36" s="17"/>
      <c r="G36" s="17"/>
      <c r="H36" s="17"/>
    </row>
    <row r="37" spans="1:8" ht="14.25">
      <c r="A37" s="15">
        <v>45</v>
      </c>
      <c r="B37" s="16" t="s">
        <v>55</v>
      </c>
      <c r="C37" s="16"/>
      <c r="D37" s="16"/>
      <c r="E37" s="15" t="s">
        <v>56</v>
      </c>
      <c r="F37" s="17">
        <v>1203</v>
      </c>
      <c r="G37" s="17">
        <v>1258</v>
      </c>
      <c r="H37" s="17"/>
    </row>
    <row r="38" spans="1:8" ht="14.25">
      <c r="A38" s="15">
        <v>45</v>
      </c>
      <c r="B38" s="16"/>
      <c r="C38" s="16" t="s">
        <v>57</v>
      </c>
      <c r="D38" s="16"/>
      <c r="E38" s="15" t="s">
        <v>58</v>
      </c>
      <c r="F38" s="17">
        <v>1203</v>
      </c>
      <c r="G38" s="17">
        <v>1258</v>
      </c>
      <c r="H38" s="17"/>
    </row>
    <row r="39" spans="1:8" ht="14.25" hidden="1">
      <c r="A39" s="15">
        <v>45</v>
      </c>
      <c r="B39" s="16"/>
      <c r="C39" s="16" t="s">
        <v>57</v>
      </c>
      <c r="D39" s="16" t="s">
        <v>59</v>
      </c>
      <c r="E39" s="15" t="s">
        <v>60</v>
      </c>
      <c r="F39" s="17">
        <v>475</v>
      </c>
      <c r="G39" s="17">
        <v>500</v>
      </c>
      <c r="H39" s="17"/>
    </row>
    <row r="40" spans="1:8" ht="14.25" hidden="1">
      <c r="A40" s="15">
        <v>45</v>
      </c>
      <c r="B40" s="16"/>
      <c r="C40" s="16" t="s">
        <v>57</v>
      </c>
      <c r="D40" s="16" t="s">
        <v>61</v>
      </c>
      <c r="E40" s="15" t="s">
        <v>62</v>
      </c>
      <c r="F40" s="17">
        <f>SUM(F41:F42)</f>
        <v>3860</v>
      </c>
      <c r="G40" s="17">
        <f>SUM(G41:G42)</f>
        <v>4020</v>
      </c>
      <c r="H40" s="17"/>
    </row>
    <row r="41" spans="1:8" ht="14.25" hidden="1">
      <c r="A41" s="15">
        <v>45</v>
      </c>
      <c r="B41" s="16"/>
      <c r="C41" s="16"/>
      <c r="D41" s="16"/>
      <c r="E41" s="15" t="s">
        <v>63</v>
      </c>
      <c r="F41" s="17">
        <v>3460</v>
      </c>
      <c r="G41" s="17">
        <v>3600</v>
      </c>
      <c r="H41" s="17"/>
    </row>
    <row r="42" spans="1:8" ht="14.25" hidden="1">
      <c r="A42" s="15">
        <v>45</v>
      </c>
      <c r="B42" s="16"/>
      <c r="C42" s="16"/>
      <c r="D42" s="16"/>
      <c r="E42" s="15" t="s">
        <v>64</v>
      </c>
      <c r="F42" s="17">
        <v>400</v>
      </c>
      <c r="G42" s="17">
        <v>420</v>
      </c>
      <c r="H42" s="17"/>
    </row>
    <row r="43" spans="1:8" ht="15">
      <c r="A43" s="15">
        <v>45</v>
      </c>
      <c r="B43" s="14" t="s">
        <v>65</v>
      </c>
      <c r="C43" s="14"/>
      <c r="D43" s="14"/>
      <c r="E43" s="11" t="s">
        <v>66</v>
      </c>
      <c r="F43" s="13">
        <f>SUM(F44:F69)</f>
        <v>0</v>
      </c>
      <c r="G43" s="13">
        <f>SUM(G44:G69)</f>
        <v>0</v>
      </c>
      <c r="H43" s="13"/>
    </row>
    <row r="44" spans="1:8" ht="14.25" hidden="1">
      <c r="A44" s="15">
        <v>45</v>
      </c>
      <c r="B44" s="16" t="s">
        <v>67</v>
      </c>
      <c r="C44" s="16"/>
      <c r="D44" s="16"/>
      <c r="E44" s="15" t="s">
        <v>68</v>
      </c>
      <c r="F44" s="17">
        <f>SUM(F45,F56)</f>
        <v>0</v>
      </c>
      <c r="G44" s="17">
        <f>SUM(G45,G56)</f>
        <v>0</v>
      </c>
      <c r="H44" s="17"/>
    </row>
    <row r="45" spans="1:8" ht="14.25" hidden="1">
      <c r="A45" s="15">
        <v>45</v>
      </c>
      <c r="B45" s="16"/>
      <c r="C45" s="16" t="s">
        <v>69</v>
      </c>
      <c r="D45" s="16"/>
      <c r="E45" s="15" t="s">
        <v>70</v>
      </c>
      <c r="F45" s="17">
        <f>SUM(F46:F55)</f>
        <v>0</v>
      </c>
      <c r="G45" s="17">
        <f>SUM(G46:G55)</f>
        <v>0</v>
      </c>
      <c r="H45" s="17"/>
    </row>
    <row r="46" spans="1:8" ht="14.25" hidden="1">
      <c r="A46" s="15">
        <v>45</v>
      </c>
      <c r="B46" s="16"/>
      <c r="C46" s="16" t="s">
        <v>69</v>
      </c>
      <c r="D46" s="16" t="s">
        <v>9</v>
      </c>
      <c r="E46" s="15" t="s">
        <v>71</v>
      </c>
      <c r="F46" s="17"/>
      <c r="G46" s="17"/>
      <c r="H46" s="17"/>
    </row>
    <row r="47" spans="1:8" ht="14.25" hidden="1">
      <c r="A47" s="15">
        <v>45</v>
      </c>
      <c r="B47" s="16"/>
      <c r="C47" s="16" t="s">
        <v>69</v>
      </c>
      <c r="D47" s="16" t="s">
        <v>11</v>
      </c>
      <c r="E47" s="15" t="s">
        <v>72</v>
      </c>
      <c r="F47" s="17"/>
      <c r="G47" s="17"/>
      <c r="H47" s="17"/>
    </row>
    <row r="48" spans="1:8" ht="14.25" hidden="1">
      <c r="A48" s="15">
        <v>45</v>
      </c>
      <c r="B48" s="16"/>
      <c r="C48" s="16" t="s">
        <v>69</v>
      </c>
      <c r="D48" s="16" t="s">
        <v>32</v>
      </c>
      <c r="E48" s="15" t="s">
        <v>73</v>
      </c>
      <c r="F48" s="17"/>
      <c r="G48" s="17"/>
      <c r="H48" s="17"/>
    </row>
    <row r="49" spans="1:8" ht="14.25" hidden="1">
      <c r="A49" s="15">
        <v>45</v>
      </c>
      <c r="B49" s="16"/>
      <c r="C49" s="16" t="s">
        <v>69</v>
      </c>
      <c r="D49" s="16" t="s">
        <v>15</v>
      </c>
      <c r="E49" s="15" t="s">
        <v>74</v>
      </c>
      <c r="F49" s="17"/>
      <c r="G49" s="17"/>
      <c r="H49" s="17"/>
    </row>
    <row r="50" spans="1:8" ht="14.25" hidden="1">
      <c r="A50" s="15">
        <v>45</v>
      </c>
      <c r="B50" s="16"/>
      <c r="C50" s="16" t="s">
        <v>69</v>
      </c>
      <c r="D50" s="16" t="s">
        <v>59</v>
      </c>
      <c r="E50" s="15" t="s">
        <v>75</v>
      </c>
      <c r="F50" s="17"/>
      <c r="G50" s="17"/>
      <c r="H50" s="17"/>
    </row>
    <row r="51" spans="1:8" ht="14.25" hidden="1">
      <c r="A51" s="15">
        <v>45</v>
      </c>
      <c r="B51" s="16"/>
      <c r="C51" s="16" t="s">
        <v>69</v>
      </c>
      <c r="D51" s="16" t="s">
        <v>76</v>
      </c>
      <c r="E51" s="15" t="s">
        <v>77</v>
      </c>
      <c r="F51" s="17"/>
      <c r="G51" s="17"/>
      <c r="H51" s="17"/>
    </row>
    <row r="52" spans="1:8" ht="14.25" hidden="1">
      <c r="A52" s="15">
        <v>45</v>
      </c>
      <c r="B52" s="16"/>
      <c r="C52" s="16" t="s">
        <v>69</v>
      </c>
      <c r="D52" s="16" t="s">
        <v>78</v>
      </c>
      <c r="E52" s="15" t="s">
        <v>79</v>
      </c>
      <c r="F52" s="17"/>
      <c r="G52" s="17"/>
      <c r="H52" s="17"/>
    </row>
    <row r="53" spans="1:8" ht="14.25" hidden="1">
      <c r="A53" s="15">
        <v>45</v>
      </c>
      <c r="B53" s="16"/>
      <c r="C53" s="16" t="s">
        <v>69</v>
      </c>
      <c r="D53" s="16" t="s">
        <v>17</v>
      </c>
      <c r="E53" s="15" t="s">
        <v>80</v>
      </c>
      <c r="F53" s="17"/>
      <c r="G53" s="17"/>
      <c r="H53" s="17"/>
    </row>
    <row r="54" spans="1:8" ht="14.25" hidden="1">
      <c r="A54" s="15">
        <v>45</v>
      </c>
      <c r="B54" s="16"/>
      <c r="C54" s="16" t="s">
        <v>69</v>
      </c>
      <c r="D54" s="16" t="s">
        <v>20</v>
      </c>
      <c r="E54" s="15" t="s">
        <v>81</v>
      </c>
      <c r="F54" s="17"/>
      <c r="G54" s="17"/>
      <c r="H54" s="17"/>
    </row>
    <row r="55" spans="1:8" ht="14.25" hidden="1">
      <c r="A55" s="15">
        <v>45</v>
      </c>
      <c r="B55" s="16"/>
      <c r="C55" s="16" t="s">
        <v>69</v>
      </c>
      <c r="D55" s="16" t="s">
        <v>22</v>
      </c>
      <c r="E55" s="15" t="s">
        <v>82</v>
      </c>
      <c r="F55" s="17"/>
      <c r="G55" s="17"/>
      <c r="H55" s="17"/>
    </row>
    <row r="56" spans="1:8" ht="14.25" hidden="1">
      <c r="A56" s="15">
        <v>45</v>
      </c>
      <c r="B56" s="16"/>
      <c r="C56" s="16" t="s">
        <v>83</v>
      </c>
      <c r="D56" s="16"/>
      <c r="E56" s="15" t="s">
        <v>84</v>
      </c>
      <c r="F56" s="17"/>
      <c r="G56" s="17"/>
      <c r="H56" s="17"/>
    </row>
    <row r="57" spans="1:8" ht="14.25" hidden="1">
      <c r="A57" s="15">
        <v>45</v>
      </c>
      <c r="B57" s="16" t="s">
        <v>85</v>
      </c>
      <c r="C57" s="16"/>
      <c r="D57" s="16"/>
      <c r="E57" s="15" t="s">
        <v>86</v>
      </c>
      <c r="F57" s="17">
        <f>SUM(F58,F67)</f>
        <v>0</v>
      </c>
      <c r="G57" s="17">
        <f>SUM(G58,G67)</f>
        <v>0</v>
      </c>
      <c r="H57" s="17"/>
    </row>
    <row r="58" spans="1:8" ht="14.25" hidden="1">
      <c r="A58" s="15">
        <v>45</v>
      </c>
      <c r="B58" s="16"/>
      <c r="C58" s="16" t="s">
        <v>87</v>
      </c>
      <c r="D58" s="16"/>
      <c r="E58" s="15" t="s">
        <v>70</v>
      </c>
      <c r="F58" s="17">
        <f>SUM(F59:F66)</f>
        <v>0</v>
      </c>
      <c r="G58" s="17">
        <f>SUM(G59:G66)</f>
        <v>0</v>
      </c>
      <c r="H58" s="17"/>
    </row>
    <row r="59" spans="1:8" ht="14.25" hidden="1">
      <c r="A59" s="15">
        <v>45</v>
      </c>
      <c r="B59" s="16"/>
      <c r="C59" s="16" t="s">
        <v>87</v>
      </c>
      <c r="D59" s="16" t="s">
        <v>9</v>
      </c>
      <c r="E59" s="15" t="s">
        <v>71</v>
      </c>
      <c r="F59" s="17"/>
      <c r="G59" s="17"/>
      <c r="H59" s="17"/>
    </row>
    <row r="60" spans="1:8" ht="14.25" hidden="1">
      <c r="A60" s="15">
        <v>45</v>
      </c>
      <c r="B60" s="16"/>
      <c r="C60" s="16" t="s">
        <v>87</v>
      </c>
      <c r="D60" s="16" t="s">
        <v>11</v>
      </c>
      <c r="E60" s="15" t="s">
        <v>72</v>
      </c>
      <c r="F60" s="17"/>
      <c r="G60" s="17"/>
      <c r="H60" s="17"/>
    </row>
    <row r="61" spans="1:8" ht="14.25" hidden="1">
      <c r="A61" s="15">
        <v>45</v>
      </c>
      <c r="B61" s="16"/>
      <c r="C61" s="16" t="s">
        <v>87</v>
      </c>
      <c r="D61" s="16" t="s">
        <v>32</v>
      </c>
      <c r="E61" s="15" t="s">
        <v>73</v>
      </c>
      <c r="F61" s="17"/>
      <c r="G61" s="17"/>
      <c r="H61" s="17"/>
    </row>
    <row r="62" spans="1:8" ht="14.25" hidden="1">
      <c r="A62" s="15">
        <v>45</v>
      </c>
      <c r="B62" s="16"/>
      <c r="C62" s="16" t="s">
        <v>87</v>
      </c>
      <c r="D62" s="16" t="s">
        <v>13</v>
      </c>
      <c r="E62" s="15" t="s">
        <v>74</v>
      </c>
      <c r="F62" s="17"/>
      <c r="G62" s="17"/>
      <c r="H62" s="17"/>
    </row>
    <row r="63" spans="1:8" ht="14.25" hidden="1">
      <c r="A63" s="15">
        <v>45</v>
      </c>
      <c r="B63" s="16"/>
      <c r="C63" s="16" t="s">
        <v>87</v>
      </c>
      <c r="D63" s="16" t="s">
        <v>15</v>
      </c>
      <c r="E63" s="15" t="s">
        <v>88</v>
      </c>
      <c r="F63" s="17"/>
      <c r="G63" s="17"/>
      <c r="H63" s="17"/>
    </row>
    <row r="64" spans="1:8" ht="14.25" hidden="1">
      <c r="A64" s="15">
        <v>45</v>
      </c>
      <c r="B64" s="16"/>
      <c r="C64" s="16" t="s">
        <v>87</v>
      </c>
      <c r="D64" s="16" t="s">
        <v>59</v>
      </c>
      <c r="E64" s="15" t="s">
        <v>79</v>
      </c>
      <c r="F64" s="17"/>
      <c r="G64" s="17"/>
      <c r="H64" s="17"/>
    </row>
    <row r="65" spans="1:8" ht="14.25" hidden="1">
      <c r="A65" s="15">
        <v>45</v>
      </c>
      <c r="B65" s="16"/>
      <c r="C65" s="16" t="s">
        <v>87</v>
      </c>
      <c r="D65" s="16" t="s">
        <v>76</v>
      </c>
      <c r="E65" s="15" t="s">
        <v>81</v>
      </c>
      <c r="F65" s="17"/>
      <c r="G65" s="17"/>
      <c r="H65" s="17"/>
    </row>
    <row r="66" spans="1:8" ht="14.25" hidden="1">
      <c r="A66" s="15">
        <v>45</v>
      </c>
      <c r="B66" s="16"/>
      <c r="C66" s="16" t="s">
        <v>87</v>
      </c>
      <c r="D66" s="16" t="s">
        <v>78</v>
      </c>
      <c r="E66" s="15" t="s">
        <v>82</v>
      </c>
      <c r="F66" s="17"/>
      <c r="G66" s="17"/>
      <c r="H66" s="17"/>
    </row>
    <row r="67" spans="1:8" ht="14.25" hidden="1">
      <c r="A67" s="15">
        <v>45</v>
      </c>
      <c r="B67" s="16"/>
      <c r="C67" s="16" t="s">
        <v>89</v>
      </c>
      <c r="D67" s="16"/>
      <c r="E67" s="15" t="s">
        <v>84</v>
      </c>
      <c r="F67" s="17"/>
      <c r="G67" s="17"/>
      <c r="H67" s="17"/>
    </row>
    <row r="68" spans="1:8" ht="14.25" hidden="1">
      <c r="A68" s="15">
        <v>45</v>
      </c>
      <c r="B68" s="16" t="s">
        <v>90</v>
      </c>
      <c r="C68" s="16"/>
      <c r="D68" s="16"/>
      <c r="E68" s="15" t="s">
        <v>91</v>
      </c>
      <c r="F68" s="17">
        <v>0</v>
      </c>
      <c r="G68" s="17">
        <v>0</v>
      </c>
      <c r="H68" s="17"/>
    </row>
    <row r="69" spans="1:8" ht="14.25" hidden="1">
      <c r="A69" s="15">
        <v>45</v>
      </c>
      <c r="B69" s="16" t="s">
        <v>92</v>
      </c>
      <c r="C69" s="16"/>
      <c r="D69" s="16"/>
      <c r="E69" s="15" t="s">
        <v>93</v>
      </c>
      <c r="F69" s="17">
        <v>0</v>
      </c>
      <c r="G69" s="17">
        <v>0</v>
      </c>
      <c r="H69" s="17"/>
    </row>
    <row r="70" spans="1:8" ht="15">
      <c r="A70" s="15">
        <v>45</v>
      </c>
      <c r="B70" s="21" t="s">
        <v>94</v>
      </c>
      <c r="C70" s="21"/>
      <c r="D70" s="21"/>
      <c r="E70" s="21" t="s">
        <v>95</v>
      </c>
      <c r="F70" s="22">
        <f>F71</f>
        <v>850000</v>
      </c>
      <c r="G70" s="22">
        <f>G71</f>
        <v>850000</v>
      </c>
      <c r="H70" s="22"/>
    </row>
    <row r="71" spans="1:8" ht="15">
      <c r="A71" s="15">
        <v>45</v>
      </c>
      <c r="B71" s="21"/>
      <c r="C71" s="23" t="s">
        <v>96</v>
      </c>
      <c r="D71" s="21"/>
      <c r="E71" s="21" t="s">
        <v>97</v>
      </c>
      <c r="F71" s="22">
        <f>F72</f>
        <v>850000</v>
      </c>
      <c r="G71" s="22">
        <f>G72</f>
        <v>850000</v>
      </c>
      <c r="H71" s="22"/>
    </row>
    <row r="72" spans="1:8" ht="15">
      <c r="A72" s="15">
        <v>45</v>
      </c>
      <c r="B72" s="14" t="s">
        <v>98</v>
      </c>
      <c r="C72" s="14"/>
      <c r="D72" s="14"/>
      <c r="E72" s="24" t="s">
        <v>99</v>
      </c>
      <c r="F72" s="13">
        <f>SUM(F73:F77)</f>
        <v>850000</v>
      </c>
      <c r="G72" s="13">
        <f>SUM(G73:G77)</f>
        <v>850000</v>
      </c>
      <c r="H72" s="13"/>
    </row>
    <row r="73" spans="1:8" ht="14.25" hidden="1">
      <c r="A73" s="15">
        <v>45</v>
      </c>
      <c r="B73" s="25" t="s">
        <v>100</v>
      </c>
      <c r="C73" s="25"/>
      <c r="D73" s="25"/>
      <c r="E73" s="26" t="s">
        <v>101</v>
      </c>
      <c r="F73" s="27"/>
      <c r="G73" s="27"/>
      <c r="H73" s="27"/>
    </row>
    <row r="74" spans="1:8" ht="14.25" hidden="1">
      <c r="A74" s="15">
        <v>45</v>
      </c>
      <c r="B74" s="25" t="s">
        <v>102</v>
      </c>
      <c r="C74" s="25"/>
      <c r="D74" s="25"/>
      <c r="E74" s="26" t="s">
        <v>103</v>
      </c>
      <c r="F74" s="27"/>
      <c r="G74" s="27"/>
      <c r="H74" s="27"/>
    </row>
    <row r="75" spans="1:8" ht="14.25" hidden="1">
      <c r="A75" s="15">
        <v>45</v>
      </c>
      <c r="B75" s="25" t="s">
        <v>104</v>
      </c>
      <c r="C75" s="25"/>
      <c r="D75" s="25"/>
      <c r="E75" s="26" t="s">
        <v>105</v>
      </c>
      <c r="F75" s="27"/>
      <c r="G75" s="27"/>
      <c r="H75" s="27"/>
    </row>
    <row r="76" spans="1:8" ht="14.25" hidden="1">
      <c r="A76" s="15">
        <v>45</v>
      </c>
      <c r="B76" s="25" t="s">
        <v>106</v>
      </c>
      <c r="C76" s="25"/>
      <c r="D76" s="25"/>
      <c r="E76" s="26" t="s">
        <v>107</v>
      </c>
      <c r="F76" s="27"/>
      <c r="G76" s="27"/>
      <c r="H76" s="27"/>
    </row>
    <row r="77" spans="1:8" ht="14.25">
      <c r="A77" s="15">
        <v>45</v>
      </c>
      <c r="B77" s="16" t="s">
        <v>108</v>
      </c>
      <c r="C77" s="16"/>
      <c r="D77" s="16"/>
      <c r="E77" s="18" t="s">
        <v>109</v>
      </c>
      <c r="F77" s="17">
        <f>SUM(F78:F79)</f>
        <v>850000</v>
      </c>
      <c r="G77" s="17">
        <f>SUM(G78:G79)</f>
        <v>850000</v>
      </c>
      <c r="H77" s="17"/>
    </row>
    <row r="78" spans="1:8" ht="14.25">
      <c r="A78" s="15">
        <v>45</v>
      </c>
      <c r="B78" s="16"/>
      <c r="C78" s="16" t="s">
        <v>110</v>
      </c>
      <c r="D78" s="16"/>
      <c r="E78" s="15" t="s">
        <v>111</v>
      </c>
      <c r="F78" s="17">
        <v>850000</v>
      </c>
      <c r="G78" s="17">
        <v>850000</v>
      </c>
      <c r="H78" s="17"/>
    </row>
    <row r="79" spans="1:8" ht="14.25" hidden="1">
      <c r="A79" s="15">
        <v>45</v>
      </c>
      <c r="B79" s="16"/>
      <c r="C79" s="16" t="s">
        <v>112</v>
      </c>
      <c r="D79" s="16"/>
      <c r="E79" s="15" t="s">
        <v>113</v>
      </c>
      <c r="F79" s="17"/>
      <c r="G79" s="17"/>
      <c r="H79" s="17"/>
    </row>
    <row r="80" spans="1:8" ht="15">
      <c r="A80" s="15">
        <v>45</v>
      </c>
      <c r="B80" s="14" t="s">
        <v>114</v>
      </c>
      <c r="C80" s="14"/>
      <c r="D80" s="14"/>
      <c r="E80" s="28" t="s">
        <v>115</v>
      </c>
      <c r="F80" s="13">
        <v>0</v>
      </c>
      <c r="G80" s="13">
        <v>0</v>
      </c>
      <c r="H80" s="13"/>
    </row>
    <row r="81" spans="1:8" ht="14.25">
      <c r="A81" s="15">
        <v>45</v>
      </c>
      <c r="B81" s="16" t="s">
        <v>116</v>
      </c>
      <c r="C81" s="16"/>
      <c r="D81" s="16"/>
      <c r="E81" s="18" t="s">
        <v>117</v>
      </c>
      <c r="F81" s="17">
        <v>0</v>
      </c>
      <c r="G81" s="17">
        <v>0</v>
      </c>
      <c r="H81" s="17"/>
    </row>
    <row r="82" spans="1:8" ht="14.25">
      <c r="A82" s="15">
        <v>45</v>
      </c>
      <c r="B82" s="16" t="s">
        <v>118</v>
      </c>
      <c r="C82" s="16"/>
      <c r="D82" s="16"/>
      <c r="E82" s="18" t="s">
        <v>119</v>
      </c>
      <c r="F82" s="17">
        <v>0</v>
      </c>
      <c r="G82" s="17">
        <v>0</v>
      </c>
      <c r="H82" s="17"/>
    </row>
    <row r="83" spans="1:8" ht="15.75">
      <c r="A83" s="15">
        <v>45</v>
      </c>
      <c r="B83" s="11" t="s">
        <v>391</v>
      </c>
      <c r="C83" s="30"/>
      <c r="D83" s="30"/>
      <c r="E83" s="29"/>
      <c r="F83" s="31">
        <f>F8+F70</f>
        <v>12853568</v>
      </c>
      <c r="G83" s="31">
        <f>G8+G70</f>
        <v>13740240</v>
      </c>
      <c r="H83" s="31"/>
    </row>
    <row r="86" spans="6:7" ht="12.75">
      <c r="F86" s="102"/>
      <c r="G86" s="102"/>
    </row>
    <row r="88" spans="6:7" ht="12.75">
      <c r="F88" s="102"/>
      <c r="G88" s="102"/>
    </row>
    <row r="90" ht="12.75">
      <c r="F90" s="102"/>
    </row>
  </sheetData>
  <mergeCells count="5">
    <mergeCell ref="G5:G7"/>
    <mergeCell ref="H5:H7"/>
    <mergeCell ref="F5:F7"/>
    <mergeCell ref="A5:A7"/>
    <mergeCell ref="B5:E7"/>
  </mergeCells>
  <printOptions/>
  <pageMargins left="0.7874015748031497" right="0.7874015748031497" top="1.3779527559055118" bottom="0.7874015748031497" header="0.5118110236220472" footer="0.5118110236220472"/>
  <pageSetup fitToHeight="4" fitToWidth="1" horizontalDpi="600" verticalDpi="600" orientation="landscape" paperSize="9" scale="89" r:id="rId1"/>
  <headerFooter alignWithMargins="0">
    <oddHeader>&amp;LČíslo kapitoly / štátneho fondu / subjektu verejnej správy : 404
Názov kapitoly / ŠF / subjektu verejnej správy : Spoločná zdravotná poisťovňa, a.s.&amp;RMF-P-2010-2011-03
Strana :&amp;P / &amp;N
(v tis. Sk)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workbookViewId="0" topLeftCell="A4">
      <selection activeCell="J61" sqref="J61"/>
    </sheetView>
  </sheetViews>
  <sheetFormatPr defaultColWidth="9.140625" defaultRowHeight="12.75"/>
  <cols>
    <col min="4" max="4" width="7.00390625" style="0" hidden="1" customWidth="1"/>
    <col min="5" max="5" width="5.7109375" style="0" customWidth="1"/>
    <col min="8" max="8" width="63.57421875" style="0" bestFit="1" customWidth="1"/>
    <col min="9" max="9" width="9.140625" style="0" hidden="1" customWidth="1"/>
    <col min="10" max="10" width="12.7109375" style="99" bestFit="1" customWidth="1"/>
    <col min="11" max="11" width="12.7109375" style="99" customWidth="1"/>
    <col min="12" max="12" width="15.57421875" style="0" customWidth="1"/>
  </cols>
  <sheetData>
    <row r="1" spans="1:12" ht="12.75" hidden="1">
      <c r="A1" s="32"/>
      <c r="B1" s="33"/>
      <c r="C1" s="33"/>
      <c r="D1" s="34"/>
      <c r="E1" s="35"/>
      <c r="F1" s="35"/>
      <c r="G1" s="35"/>
      <c r="H1" s="33"/>
      <c r="I1" s="33"/>
      <c r="J1" s="33"/>
      <c r="K1" s="33"/>
      <c r="L1" s="36"/>
    </row>
    <row r="2" spans="1:12" ht="12.75" hidden="1">
      <c r="A2" s="32"/>
      <c r="B2" s="33"/>
      <c r="C2" s="33"/>
      <c r="D2" s="34"/>
      <c r="E2" s="35"/>
      <c r="F2" s="35"/>
      <c r="G2" s="35"/>
      <c r="H2" s="33"/>
      <c r="I2" s="33"/>
      <c r="J2" s="33"/>
      <c r="K2" s="33"/>
      <c r="L2" s="33"/>
    </row>
    <row r="3" spans="1:12" ht="12.75" hidden="1">
      <c r="A3" s="33"/>
      <c r="B3" s="33"/>
      <c r="C3" s="37"/>
      <c r="D3" s="34"/>
      <c r="E3" s="35"/>
      <c r="F3" s="35"/>
      <c r="G3" s="35"/>
      <c r="H3" s="33"/>
      <c r="I3" s="33"/>
      <c r="J3" s="33"/>
      <c r="K3" s="33"/>
      <c r="L3" s="38"/>
    </row>
    <row r="4" spans="1:12" ht="12.75" customHeight="1">
      <c r="A4" s="116" t="s">
        <v>0</v>
      </c>
      <c r="B4" s="119" t="s">
        <v>120</v>
      </c>
      <c r="C4" s="122" t="s">
        <v>121</v>
      </c>
      <c r="D4" s="123"/>
      <c r="E4" s="123"/>
      <c r="F4" s="123"/>
      <c r="G4" s="123"/>
      <c r="H4" s="123"/>
      <c r="I4" s="128"/>
      <c r="J4" s="125" t="s">
        <v>406</v>
      </c>
      <c r="K4" s="125" t="s">
        <v>417</v>
      </c>
      <c r="L4" s="124" t="s">
        <v>2</v>
      </c>
    </row>
    <row r="5" spans="1:12" ht="12.75">
      <c r="A5" s="117"/>
      <c r="B5" s="120"/>
      <c r="C5" s="114" t="s">
        <v>122</v>
      </c>
      <c r="D5" s="114"/>
      <c r="E5" s="114" t="s">
        <v>123</v>
      </c>
      <c r="F5" s="114"/>
      <c r="G5" s="114"/>
      <c r="H5" s="114"/>
      <c r="I5" s="125" t="s">
        <v>124</v>
      </c>
      <c r="J5" s="126"/>
      <c r="K5" s="126"/>
      <c r="L5" s="120"/>
    </row>
    <row r="6" spans="1:12" ht="12.75">
      <c r="A6" s="117"/>
      <c r="B6" s="120"/>
      <c r="C6" s="114"/>
      <c r="D6" s="114"/>
      <c r="E6" s="114"/>
      <c r="F6" s="114"/>
      <c r="G6" s="114"/>
      <c r="H6" s="114"/>
      <c r="I6" s="129"/>
      <c r="J6" s="126"/>
      <c r="K6" s="126"/>
      <c r="L6" s="120"/>
    </row>
    <row r="7" spans="1:12" ht="12.75">
      <c r="A7" s="118"/>
      <c r="B7" s="121"/>
      <c r="C7" s="114"/>
      <c r="D7" s="114"/>
      <c r="E7" s="114"/>
      <c r="F7" s="114"/>
      <c r="G7" s="114"/>
      <c r="H7" s="114"/>
      <c r="I7" s="130"/>
      <c r="J7" s="127"/>
      <c r="K7" s="127"/>
      <c r="L7" s="121"/>
    </row>
    <row r="8" spans="1:12" ht="12.75">
      <c r="A8" s="39"/>
      <c r="B8" s="39"/>
      <c r="C8" s="10"/>
      <c r="D8" s="10"/>
      <c r="E8" s="10"/>
      <c r="F8" s="10"/>
      <c r="G8" s="10"/>
      <c r="H8" s="10"/>
      <c r="I8" s="10"/>
      <c r="J8" s="40"/>
      <c r="K8" s="40"/>
      <c r="L8" s="40"/>
    </row>
    <row r="9" spans="1:12" ht="15.75">
      <c r="A9" s="41">
        <v>45</v>
      </c>
      <c r="B9" s="41" t="s">
        <v>125</v>
      </c>
      <c r="C9" s="42" t="s">
        <v>126</v>
      </c>
      <c r="D9" s="43"/>
      <c r="E9" s="43"/>
      <c r="F9" s="43"/>
      <c r="G9" s="43"/>
      <c r="H9" s="43" t="s">
        <v>127</v>
      </c>
      <c r="I9" s="44"/>
      <c r="J9" s="45">
        <f>J10</f>
        <v>12003568</v>
      </c>
      <c r="K9" s="45">
        <f>K10</f>
        <v>12890240</v>
      </c>
      <c r="L9" s="45"/>
    </row>
    <row r="10" spans="1:12" ht="15">
      <c r="A10" s="11">
        <v>45</v>
      </c>
      <c r="B10" s="11" t="s">
        <v>125</v>
      </c>
      <c r="C10" s="46" t="s">
        <v>128</v>
      </c>
      <c r="D10" s="46"/>
      <c r="E10" s="47"/>
      <c r="F10" s="47"/>
      <c r="G10" s="47"/>
      <c r="H10" s="48" t="s">
        <v>129</v>
      </c>
      <c r="I10" s="48"/>
      <c r="J10" s="49">
        <f>SUM(J11,J122,J161)</f>
        <v>12003568</v>
      </c>
      <c r="K10" s="49">
        <f>SUM(K11,K122,K161)</f>
        <v>12890240</v>
      </c>
      <c r="L10" s="49"/>
    </row>
    <row r="11" spans="1:12" ht="15">
      <c r="A11" s="11">
        <v>45</v>
      </c>
      <c r="B11" s="11" t="s">
        <v>125</v>
      </c>
      <c r="C11" s="42" t="s">
        <v>130</v>
      </c>
      <c r="D11" s="43" t="s">
        <v>127</v>
      </c>
      <c r="E11" s="43" t="s">
        <v>131</v>
      </c>
      <c r="F11" s="43"/>
      <c r="G11" s="43"/>
      <c r="H11" s="41" t="s">
        <v>132</v>
      </c>
      <c r="I11" s="41"/>
      <c r="J11" s="13">
        <f>SUM(J12,J13,J26,J94,J118)</f>
        <v>11970218</v>
      </c>
      <c r="K11" s="13">
        <f>SUM(K12,K13,K26,K94,K118)</f>
        <v>12850940</v>
      </c>
      <c r="L11" s="13"/>
    </row>
    <row r="12" spans="1:12" ht="12.75">
      <c r="A12" s="39">
        <v>45</v>
      </c>
      <c r="B12" s="39" t="s">
        <v>125</v>
      </c>
      <c r="C12" s="50" t="s">
        <v>130</v>
      </c>
      <c r="D12" s="51" t="s">
        <v>127</v>
      </c>
      <c r="E12" s="51" t="s">
        <v>133</v>
      </c>
      <c r="F12" s="51"/>
      <c r="G12" s="51"/>
      <c r="H12" s="52" t="s">
        <v>134</v>
      </c>
      <c r="I12" s="52"/>
      <c r="J12" s="53">
        <v>191835</v>
      </c>
      <c r="K12" s="53">
        <v>201427</v>
      </c>
      <c r="L12" s="53"/>
    </row>
    <row r="13" spans="1:12" ht="12.75">
      <c r="A13" s="39">
        <v>45</v>
      </c>
      <c r="B13" s="39" t="s">
        <v>125</v>
      </c>
      <c r="C13" s="50" t="s">
        <v>130</v>
      </c>
      <c r="D13" s="51" t="s">
        <v>127</v>
      </c>
      <c r="E13" s="51" t="s">
        <v>135</v>
      </c>
      <c r="F13" s="51"/>
      <c r="G13" s="51"/>
      <c r="H13" s="52" t="s">
        <v>136</v>
      </c>
      <c r="I13" s="52"/>
      <c r="J13" s="53">
        <v>77534</v>
      </c>
      <c r="K13" s="53">
        <v>81411</v>
      </c>
      <c r="L13" s="53"/>
    </row>
    <row r="14" spans="1:12" ht="12.75" hidden="1">
      <c r="A14" s="39">
        <v>45</v>
      </c>
      <c r="B14" s="39" t="s">
        <v>125</v>
      </c>
      <c r="C14" s="50" t="s">
        <v>130</v>
      </c>
      <c r="D14" s="51" t="s">
        <v>127</v>
      </c>
      <c r="E14" s="51"/>
      <c r="F14" s="51" t="s">
        <v>264</v>
      </c>
      <c r="G14" s="51"/>
      <c r="H14" s="52" t="s">
        <v>268</v>
      </c>
      <c r="I14" s="52"/>
      <c r="J14" s="53">
        <v>0</v>
      </c>
      <c r="K14" s="53">
        <v>0</v>
      </c>
      <c r="L14" s="53"/>
    </row>
    <row r="15" spans="1:12" ht="12.75" hidden="1">
      <c r="A15" s="39">
        <v>45</v>
      </c>
      <c r="B15" s="39" t="s">
        <v>125</v>
      </c>
      <c r="C15" s="50" t="s">
        <v>130</v>
      </c>
      <c r="D15" s="51" t="s">
        <v>127</v>
      </c>
      <c r="E15" s="51"/>
      <c r="F15" s="51" t="s">
        <v>265</v>
      </c>
      <c r="G15" s="51"/>
      <c r="H15" s="52" t="s">
        <v>269</v>
      </c>
      <c r="I15" s="52"/>
      <c r="J15" s="53">
        <v>19424</v>
      </c>
      <c r="K15" s="53">
        <f>20370200/1000</f>
        <v>20370.2</v>
      </c>
      <c r="L15" s="53"/>
    </row>
    <row r="16" spans="1:12" ht="12.75" hidden="1">
      <c r="A16" s="39">
        <v>45</v>
      </c>
      <c r="B16" s="39" t="s">
        <v>125</v>
      </c>
      <c r="C16" s="50" t="s">
        <v>130</v>
      </c>
      <c r="D16" s="51" t="s">
        <v>127</v>
      </c>
      <c r="E16" s="51"/>
      <c r="F16" s="51" t="s">
        <v>266</v>
      </c>
      <c r="G16" s="51"/>
      <c r="H16" s="52" t="s">
        <v>270</v>
      </c>
      <c r="I16" s="52"/>
      <c r="J16" s="53">
        <v>0</v>
      </c>
      <c r="K16" s="53">
        <v>0</v>
      </c>
      <c r="L16" s="53"/>
    </row>
    <row r="17" spans="1:12" ht="12.75" hidden="1">
      <c r="A17" s="39">
        <v>45</v>
      </c>
      <c r="B17" s="39" t="s">
        <v>125</v>
      </c>
      <c r="C17" s="50" t="s">
        <v>130</v>
      </c>
      <c r="D17" s="51" t="s">
        <v>127</v>
      </c>
      <c r="E17" s="51"/>
      <c r="F17" s="51" t="s">
        <v>267</v>
      </c>
      <c r="G17" s="51"/>
      <c r="H17" s="52" t="s">
        <v>271</v>
      </c>
      <c r="I17" s="52"/>
      <c r="J17" s="53">
        <v>46620</v>
      </c>
      <c r="K17" s="53">
        <v>48888</v>
      </c>
      <c r="L17" s="53"/>
    </row>
    <row r="18" spans="1:12" s="84" customFormat="1" ht="12.75" hidden="1">
      <c r="A18" s="39">
        <v>45</v>
      </c>
      <c r="B18" s="39" t="s">
        <v>125</v>
      </c>
      <c r="C18" s="50" t="s">
        <v>130</v>
      </c>
      <c r="D18" s="51" t="s">
        <v>127</v>
      </c>
      <c r="E18" s="82"/>
      <c r="F18" s="82"/>
      <c r="G18" s="82" t="s">
        <v>272</v>
      </c>
      <c r="H18" s="78" t="s">
        <v>279</v>
      </c>
      <c r="I18" s="85"/>
      <c r="J18" s="83"/>
      <c r="K18" s="83"/>
      <c r="L18" s="83"/>
    </row>
    <row r="19" spans="1:12" s="84" customFormat="1" ht="12.75" hidden="1">
      <c r="A19" s="39">
        <v>45</v>
      </c>
      <c r="B19" s="39" t="s">
        <v>125</v>
      </c>
      <c r="C19" s="50" t="s">
        <v>130</v>
      </c>
      <c r="D19" s="51" t="s">
        <v>127</v>
      </c>
      <c r="E19" s="82"/>
      <c r="F19" s="82"/>
      <c r="G19" s="82" t="s">
        <v>273</v>
      </c>
      <c r="H19" s="78" t="s">
        <v>280</v>
      </c>
      <c r="I19" s="85"/>
      <c r="J19" s="83"/>
      <c r="K19" s="83"/>
      <c r="L19" s="83"/>
    </row>
    <row r="20" spans="1:12" s="84" customFormat="1" ht="12.75" hidden="1">
      <c r="A20" s="39">
        <v>45</v>
      </c>
      <c r="B20" s="39" t="s">
        <v>125</v>
      </c>
      <c r="C20" s="50" t="s">
        <v>130</v>
      </c>
      <c r="D20" s="51" t="s">
        <v>127</v>
      </c>
      <c r="E20" s="82"/>
      <c r="F20" s="82"/>
      <c r="G20" s="82" t="s">
        <v>274</v>
      </c>
      <c r="H20" s="78" t="s">
        <v>281</v>
      </c>
      <c r="I20" s="85"/>
      <c r="J20" s="83"/>
      <c r="K20" s="83"/>
      <c r="L20" s="83"/>
    </row>
    <row r="21" spans="1:12" s="84" customFormat="1" ht="12.75" hidden="1">
      <c r="A21" s="39">
        <v>45</v>
      </c>
      <c r="B21" s="39" t="s">
        <v>125</v>
      </c>
      <c r="C21" s="50" t="s">
        <v>130</v>
      </c>
      <c r="D21" s="51" t="s">
        <v>127</v>
      </c>
      <c r="E21" s="82"/>
      <c r="F21" s="82"/>
      <c r="G21" s="82" t="s">
        <v>275</v>
      </c>
      <c r="H21" s="78" t="s">
        <v>282</v>
      </c>
      <c r="I21" s="85"/>
      <c r="J21" s="83"/>
      <c r="K21" s="83"/>
      <c r="L21" s="83"/>
    </row>
    <row r="22" spans="1:12" s="84" customFormat="1" ht="12.75" hidden="1">
      <c r="A22" s="39">
        <v>45</v>
      </c>
      <c r="B22" s="39" t="s">
        <v>125</v>
      </c>
      <c r="C22" s="50" t="s">
        <v>130</v>
      </c>
      <c r="D22" s="51" t="s">
        <v>127</v>
      </c>
      <c r="E22" s="82"/>
      <c r="F22" s="82"/>
      <c r="G22" s="82" t="s">
        <v>276</v>
      </c>
      <c r="H22" s="78" t="s">
        <v>283</v>
      </c>
      <c r="I22" s="85"/>
      <c r="J22" s="83"/>
      <c r="K22" s="83"/>
      <c r="L22" s="83"/>
    </row>
    <row r="23" spans="1:12" s="84" customFormat="1" ht="12.75" hidden="1">
      <c r="A23" s="39">
        <v>45</v>
      </c>
      <c r="B23" s="39" t="s">
        <v>125</v>
      </c>
      <c r="C23" s="50" t="s">
        <v>130</v>
      </c>
      <c r="D23" s="51" t="s">
        <v>127</v>
      </c>
      <c r="E23" s="82"/>
      <c r="F23" s="82"/>
      <c r="G23" s="82" t="s">
        <v>277</v>
      </c>
      <c r="H23" s="78" t="s">
        <v>284</v>
      </c>
      <c r="I23" s="85"/>
      <c r="J23" s="83"/>
      <c r="K23" s="83"/>
      <c r="L23" s="83"/>
    </row>
    <row r="24" spans="1:12" s="84" customFormat="1" ht="12.75" hidden="1">
      <c r="A24" s="39">
        <v>45</v>
      </c>
      <c r="B24" s="39" t="s">
        <v>125</v>
      </c>
      <c r="C24" s="50" t="s">
        <v>130</v>
      </c>
      <c r="D24" s="51" t="s">
        <v>127</v>
      </c>
      <c r="E24" s="82"/>
      <c r="F24" s="82"/>
      <c r="G24" s="82" t="s">
        <v>278</v>
      </c>
      <c r="H24" s="78" t="s">
        <v>285</v>
      </c>
      <c r="I24" s="85"/>
      <c r="J24" s="83"/>
      <c r="K24" s="83"/>
      <c r="L24" s="83"/>
    </row>
    <row r="25" spans="1:12" ht="12.75" hidden="1">
      <c r="A25" s="39">
        <v>45</v>
      </c>
      <c r="B25" s="39" t="s">
        <v>125</v>
      </c>
      <c r="C25" s="50" t="s">
        <v>130</v>
      </c>
      <c r="D25" s="51" t="s">
        <v>127</v>
      </c>
      <c r="E25" s="51"/>
      <c r="F25" s="51" t="s">
        <v>286</v>
      </c>
      <c r="G25" s="51"/>
      <c r="H25" s="79" t="s">
        <v>287</v>
      </c>
      <c r="I25" s="52"/>
      <c r="J25" s="53">
        <v>11100</v>
      </c>
      <c r="K25" s="53">
        <v>11640</v>
      </c>
      <c r="L25" s="53"/>
    </row>
    <row r="26" spans="1:12" ht="12.75">
      <c r="A26" s="39">
        <v>45</v>
      </c>
      <c r="B26" s="39" t="s">
        <v>125</v>
      </c>
      <c r="C26" s="50" t="s">
        <v>130</v>
      </c>
      <c r="D26" s="51" t="s">
        <v>127</v>
      </c>
      <c r="E26" s="51" t="s">
        <v>137</v>
      </c>
      <c r="F26" s="51"/>
      <c r="G26" s="51"/>
      <c r="H26" s="39" t="s">
        <v>138</v>
      </c>
      <c r="I26" s="39"/>
      <c r="J26" s="53">
        <f>SUM(J27,J31,J36,J47,J54,J61,J64)</f>
        <v>11635672</v>
      </c>
      <c r="K26" s="53">
        <f>SUM(K27,K31,K36,K47,K54,K61,K64)</f>
        <v>12500922</v>
      </c>
      <c r="L26" s="53"/>
    </row>
    <row r="27" spans="1:12" ht="12.75">
      <c r="A27" s="39">
        <v>45</v>
      </c>
      <c r="B27" s="39" t="s">
        <v>125</v>
      </c>
      <c r="C27" s="50" t="s">
        <v>130</v>
      </c>
      <c r="D27" s="51" t="s">
        <v>127</v>
      </c>
      <c r="E27" s="51"/>
      <c r="F27" s="51" t="s">
        <v>139</v>
      </c>
      <c r="G27" s="51"/>
      <c r="H27" s="39" t="s">
        <v>140</v>
      </c>
      <c r="I27" s="39"/>
      <c r="J27" s="53">
        <v>2150</v>
      </c>
      <c r="K27" s="53">
        <v>2300</v>
      </c>
      <c r="L27" s="53"/>
    </row>
    <row r="28" spans="1:12" s="84" customFormat="1" ht="12.75" hidden="1">
      <c r="A28" s="39">
        <v>45</v>
      </c>
      <c r="B28" s="39" t="s">
        <v>125</v>
      </c>
      <c r="C28" s="50" t="s">
        <v>130</v>
      </c>
      <c r="D28" s="51" t="s">
        <v>127</v>
      </c>
      <c r="E28" s="82"/>
      <c r="F28" s="82"/>
      <c r="G28" s="82" t="s">
        <v>288</v>
      </c>
      <c r="H28" s="80" t="s">
        <v>292</v>
      </c>
      <c r="I28" s="80"/>
      <c r="J28" s="83"/>
      <c r="K28" s="83"/>
      <c r="L28" s="83"/>
    </row>
    <row r="29" spans="1:12" s="84" customFormat="1" ht="12.75" hidden="1">
      <c r="A29" s="39">
        <v>45</v>
      </c>
      <c r="B29" s="39" t="s">
        <v>125</v>
      </c>
      <c r="C29" s="50" t="s">
        <v>130</v>
      </c>
      <c r="D29" s="51" t="s">
        <v>127</v>
      </c>
      <c r="E29" s="82"/>
      <c r="F29" s="82"/>
      <c r="G29" s="82" t="s">
        <v>289</v>
      </c>
      <c r="H29" s="80" t="s">
        <v>293</v>
      </c>
      <c r="I29" s="80"/>
      <c r="J29" s="83"/>
      <c r="K29" s="83"/>
      <c r="L29" s="83"/>
    </row>
    <row r="30" spans="1:12" s="84" customFormat="1" ht="12.75" hidden="1">
      <c r="A30" s="39">
        <v>45</v>
      </c>
      <c r="B30" s="39" t="s">
        <v>125</v>
      </c>
      <c r="C30" s="50" t="s">
        <v>130</v>
      </c>
      <c r="D30" s="51" t="s">
        <v>127</v>
      </c>
      <c r="E30" s="82"/>
      <c r="F30" s="82"/>
      <c r="G30" s="82" t="s">
        <v>290</v>
      </c>
      <c r="H30" s="80" t="s">
        <v>294</v>
      </c>
      <c r="I30" s="80"/>
      <c r="J30" s="83"/>
      <c r="K30" s="83"/>
      <c r="L30" s="83"/>
    </row>
    <row r="31" spans="1:12" ht="12.75">
      <c r="A31" s="39">
        <v>45</v>
      </c>
      <c r="B31" s="39" t="s">
        <v>125</v>
      </c>
      <c r="C31" s="50" t="s">
        <v>130</v>
      </c>
      <c r="D31" s="51" t="s">
        <v>127</v>
      </c>
      <c r="E31" s="51"/>
      <c r="F31" s="51" t="s">
        <v>141</v>
      </c>
      <c r="G31" s="51"/>
      <c r="H31" s="39" t="s">
        <v>142</v>
      </c>
      <c r="I31" s="39"/>
      <c r="J31" s="53">
        <v>43700</v>
      </c>
      <c r="K31" s="53">
        <v>48400</v>
      </c>
      <c r="L31" s="53"/>
    </row>
    <row r="32" spans="1:12" s="84" customFormat="1" ht="12.75" hidden="1">
      <c r="A32" s="39">
        <v>45</v>
      </c>
      <c r="B32" s="39" t="s">
        <v>125</v>
      </c>
      <c r="C32" s="50" t="s">
        <v>130</v>
      </c>
      <c r="D32" s="51" t="s">
        <v>127</v>
      </c>
      <c r="E32" s="82"/>
      <c r="F32" s="82"/>
      <c r="G32" s="82" t="s">
        <v>295</v>
      </c>
      <c r="H32" s="80" t="s">
        <v>291</v>
      </c>
      <c r="I32" s="80"/>
      <c r="J32" s="83"/>
      <c r="K32" s="83"/>
      <c r="L32" s="83"/>
    </row>
    <row r="33" spans="1:12" s="84" customFormat="1" ht="12.75" hidden="1">
      <c r="A33" s="39">
        <v>45</v>
      </c>
      <c r="B33" s="39" t="s">
        <v>125</v>
      </c>
      <c r="C33" s="50" t="s">
        <v>130</v>
      </c>
      <c r="D33" s="51" t="s">
        <v>127</v>
      </c>
      <c r="E33" s="82"/>
      <c r="F33" s="82"/>
      <c r="G33" s="82" t="s">
        <v>296</v>
      </c>
      <c r="H33" s="80" t="s">
        <v>298</v>
      </c>
      <c r="I33" s="80"/>
      <c r="J33" s="83"/>
      <c r="K33" s="83"/>
      <c r="L33" s="83"/>
    </row>
    <row r="34" spans="1:12" s="84" customFormat="1" ht="12.75" hidden="1">
      <c r="A34" s="39">
        <v>45</v>
      </c>
      <c r="B34" s="39" t="s">
        <v>125</v>
      </c>
      <c r="C34" s="50" t="s">
        <v>130</v>
      </c>
      <c r="D34" s="51" t="s">
        <v>127</v>
      </c>
      <c r="E34" s="82"/>
      <c r="F34" s="82"/>
      <c r="G34" s="82" t="s">
        <v>297</v>
      </c>
      <c r="H34" s="80" t="s">
        <v>299</v>
      </c>
      <c r="I34" s="80"/>
      <c r="J34" s="83"/>
      <c r="K34" s="83"/>
      <c r="L34" s="83"/>
    </row>
    <row r="35" spans="1:12" s="84" customFormat="1" ht="12.75" hidden="1">
      <c r="A35" s="39"/>
      <c r="B35" s="39"/>
      <c r="C35" s="50"/>
      <c r="D35" s="51"/>
      <c r="E35" s="82"/>
      <c r="F35" s="82"/>
      <c r="G35" s="82" t="s">
        <v>432</v>
      </c>
      <c r="H35" s="80" t="s">
        <v>439</v>
      </c>
      <c r="I35" s="80"/>
      <c r="J35" s="83"/>
      <c r="K35" s="83"/>
      <c r="L35" s="83"/>
    </row>
    <row r="36" spans="1:12" ht="12.75">
      <c r="A36" s="39">
        <v>45</v>
      </c>
      <c r="B36" s="39" t="s">
        <v>125</v>
      </c>
      <c r="C36" s="50" t="s">
        <v>130</v>
      </c>
      <c r="D36" s="51" t="s">
        <v>127</v>
      </c>
      <c r="E36" s="51"/>
      <c r="F36" s="51" t="s">
        <v>143</v>
      </c>
      <c r="G36" s="51"/>
      <c r="H36" s="39" t="s">
        <v>144</v>
      </c>
      <c r="I36" s="39"/>
      <c r="J36" s="53">
        <v>15030</v>
      </c>
      <c r="K36" s="53">
        <v>16340</v>
      </c>
      <c r="L36" s="53"/>
    </row>
    <row r="37" spans="1:12" s="84" customFormat="1" ht="12.75" hidden="1">
      <c r="A37" s="39">
        <v>45</v>
      </c>
      <c r="B37" s="39" t="s">
        <v>125</v>
      </c>
      <c r="C37" s="50" t="s">
        <v>130</v>
      </c>
      <c r="D37" s="51" t="s">
        <v>127</v>
      </c>
      <c r="E37" s="82"/>
      <c r="F37" s="86"/>
      <c r="G37" s="87" t="s">
        <v>300</v>
      </c>
      <c r="H37" s="88" t="s">
        <v>145</v>
      </c>
      <c r="I37" s="80"/>
      <c r="J37" s="83"/>
      <c r="K37" s="83"/>
      <c r="L37" s="83"/>
    </row>
    <row r="38" spans="1:12" s="84" customFormat="1" ht="12.75" hidden="1">
      <c r="A38" s="39">
        <v>45</v>
      </c>
      <c r="B38" s="39" t="s">
        <v>125</v>
      </c>
      <c r="C38" s="50" t="s">
        <v>130</v>
      </c>
      <c r="D38" s="51" t="s">
        <v>127</v>
      </c>
      <c r="E38" s="82"/>
      <c r="F38" s="86"/>
      <c r="G38" s="87" t="s">
        <v>301</v>
      </c>
      <c r="H38" s="88" t="s">
        <v>146</v>
      </c>
      <c r="I38" s="80"/>
      <c r="J38" s="83"/>
      <c r="K38" s="83"/>
      <c r="L38" s="83"/>
    </row>
    <row r="39" spans="1:12" s="84" customFormat="1" ht="12.75" hidden="1">
      <c r="A39" s="39">
        <v>45</v>
      </c>
      <c r="B39" s="39" t="s">
        <v>125</v>
      </c>
      <c r="C39" s="50" t="s">
        <v>130</v>
      </c>
      <c r="D39" s="51" t="s">
        <v>127</v>
      </c>
      <c r="E39" s="82"/>
      <c r="F39" s="86"/>
      <c r="G39" s="87" t="s">
        <v>302</v>
      </c>
      <c r="H39" s="88" t="s">
        <v>147</v>
      </c>
      <c r="I39" s="80"/>
      <c r="J39" s="83"/>
      <c r="K39" s="83"/>
      <c r="L39" s="83"/>
    </row>
    <row r="40" spans="1:12" s="84" customFormat="1" ht="12.75" hidden="1">
      <c r="A40" s="39">
        <v>45</v>
      </c>
      <c r="B40" s="39" t="s">
        <v>125</v>
      </c>
      <c r="C40" s="50" t="s">
        <v>130</v>
      </c>
      <c r="D40" s="51" t="s">
        <v>127</v>
      </c>
      <c r="E40" s="82"/>
      <c r="F40" s="86"/>
      <c r="G40" s="87" t="s">
        <v>303</v>
      </c>
      <c r="H40" s="88" t="s">
        <v>148</v>
      </c>
      <c r="I40" s="80"/>
      <c r="J40" s="83"/>
      <c r="K40" s="83"/>
      <c r="L40" s="83"/>
    </row>
    <row r="41" spans="1:12" s="84" customFormat="1" ht="12.75" hidden="1">
      <c r="A41" s="39">
        <v>45</v>
      </c>
      <c r="B41" s="39" t="s">
        <v>125</v>
      </c>
      <c r="C41" s="50" t="s">
        <v>130</v>
      </c>
      <c r="D41" s="51" t="s">
        <v>127</v>
      </c>
      <c r="E41" s="82"/>
      <c r="F41" s="86"/>
      <c r="G41" s="87" t="s">
        <v>304</v>
      </c>
      <c r="H41" s="88" t="s">
        <v>149</v>
      </c>
      <c r="I41" s="80"/>
      <c r="J41" s="83"/>
      <c r="K41" s="83"/>
      <c r="L41" s="83"/>
    </row>
    <row r="42" spans="1:12" s="84" customFormat="1" ht="12.75" hidden="1">
      <c r="A42" s="39">
        <v>45</v>
      </c>
      <c r="B42" s="39" t="s">
        <v>125</v>
      </c>
      <c r="C42" s="50" t="s">
        <v>130</v>
      </c>
      <c r="D42" s="51" t="s">
        <v>127</v>
      </c>
      <c r="E42" s="82"/>
      <c r="F42" s="86"/>
      <c r="G42" s="87" t="s">
        <v>305</v>
      </c>
      <c r="H42" s="88" t="s">
        <v>390</v>
      </c>
      <c r="I42" s="80"/>
      <c r="J42" s="83"/>
      <c r="K42" s="83"/>
      <c r="L42" s="83"/>
    </row>
    <row r="43" spans="1:12" s="84" customFormat="1" ht="12.75" hidden="1">
      <c r="A43" s="39">
        <v>45</v>
      </c>
      <c r="B43" s="39" t="s">
        <v>125</v>
      </c>
      <c r="C43" s="50" t="s">
        <v>130</v>
      </c>
      <c r="D43" s="51" t="s">
        <v>127</v>
      </c>
      <c r="E43" s="82"/>
      <c r="F43" s="86"/>
      <c r="G43" s="87" t="s">
        <v>306</v>
      </c>
      <c r="H43" s="88" t="s">
        <v>150</v>
      </c>
      <c r="I43" s="80"/>
      <c r="J43" s="83"/>
      <c r="K43" s="83"/>
      <c r="L43" s="83"/>
    </row>
    <row r="44" spans="1:12" s="84" customFormat="1" ht="12.75" hidden="1">
      <c r="A44" s="39">
        <v>45</v>
      </c>
      <c r="B44" s="39" t="s">
        <v>125</v>
      </c>
      <c r="C44" s="50" t="s">
        <v>130</v>
      </c>
      <c r="D44" s="51" t="s">
        <v>127</v>
      </c>
      <c r="E44" s="82"/>
      <c r="F44" s="86"/>
      <c r="G44" s="87" t="s">
        <v>307</v>
      </c>
      <c r="H44" s="88" t="s">
        <v>151</v>
      </c>
      <c r="I44" s="80"/>
      <c r="J44" s="83"/>
      <c r="K44" s="83"/>
      <c r="L44" s="83"/>
    </row>
    <row r="45" spans="1:12" s="84" customFormat="1" ht="12.75" hidden="1">
      <c r="A45" s="39">
        <v>45</v>
      </c>
      <c r="B45" s="39" t="s">
        <v>125</v>
      </c>
      <c r="C45" s="50" t="s">
        <v>130</v>
      </c>
      <c r="D45" s="51" t="s">
        <v>127</v>
      </c>
      <c r="E45" s="82"/>
      <c r="F45" s="86"/>
      <c r="G45" s="87" t="s">
        <v>308</v>
      </c>
      <c r="H45" s="88" t="s">
        <v>152</v>
      </c>
      <c r="I45" s="80"/>
      <c r="J45" s="83"/>
      <c r="K45" s="83"/>
      <c r="L45" s="83"/>
    </row>
    <row r="46" spans="1:12" s="84" customFormat="1" ht="12.75" hidden="1">
      <c r="A46" s="39">
        <v>45</v>
      </c>
      <c r="B46" s="39" t="s">
        <v>125</v>
      </c>
      <c r="C46" s="50" t="s">
        <v>130</v>
      </c>
      <c r="D46" s="51" t="s">
        <v>127</v>
      </c>
      <c r="E46" s="82"/>
      <c r="F46" s="86"/>
      <c r="G46" s="87" t="s">
        <v>309</v>
      </c>
      <c r="H46" s="88" t="s">
        <v>310</v>
      </c>
      <c r="I46" s="80"/>
      <c r="J46" s="83"/>
      <c r="K46" s="83"/>
      <c r="L46" s="83"/>
    </row>
    <row r="47" spans="1:12" ht="12.75">
      <c r="A47" s="39">
        <v>45</v>
      </c>
      <c r="B47" s="39" t="s">
        <v>125</v>
      </c>
      <c r="C47" s="50" t="s">
        <v>130</v>
      </c>
      <c r="D47" s="51" t="s">
        <v>127</v>
      </c>
      <c r="E47" s="51"/>
      <c r="F47" s="51" t="s">
        <v>153</v>
      </c>
      <c r="G47" s="51"/>
      <c r="H47" s="39" t="s">
        <v>430</v>
      </c>
      <c r="I47" s="39"/>
      <c r="J47" s="53">
        <v>8230</v>
      </c>
      <c r="K47" s="53">
        <v>8970</v>
      </c>
      <c r="L47" s="53"/>
    </row>
    <row r="48" spans="1:12" s="84" customFormat="1" ht="12.75" hidden="1">
      <c r="A48" s="39">
        <v>45</v>
      </c>
      <c r="B48" s="39" t="s">
        <v>125</v>
      </c>
      <c r="C48" s="50" t="s">
        <v>130</v>
      </c>
      <c r="D48" s="51" t="s">
        <v>127</v>
      </c>
      <c r="E48" s="82"/>
      <c r="F48" s="82"/>
      <c r="G48" s="82" t="s">
        <v>315</v>
      </c>
      <c r="H48" s="88" t="s">
        <v>317</v>
      </c>
      <c r="I48" s="80"/>
      <c r="J48" s="83"/>
      <c r="K48" s="83"/>
      <c r="L48" s="83"/>
    </row>
    <row r="49" spans="1:12" s="84" customFormat="1" ht="12.75" hidden="1">
      <c r="A49" s="39">
        <v>45</v>
      </c>
      <c r="B49" s="39" t="s">
        <v>125</v>
      </c>
      <c r="C49" s="50" t="s">
        <v>130</v>
      </c>
      <c r="D49" s="51" t="s">
        <v>127</v>
      </c>
      <c r="E49" s="82"/>
      <c r="F49" s="82"/>
      <c r="G49" s="82" t="s">
        <v>312</v>
      </c>
      <c r="H49" s="88" t="s">
        <v>318</v>
      </c>
      <c r="I49" s="80"/>
      <c r="J49" s="83"/>
      <c r="K49" s="83"/>
      <c r="L49" s="83"/>
    </row>
    <row r="50" spans="1:12" s="84" customFormat="1" ht="12.75" hidden="1">
      <c r="A50" s="39">
        <v>45</v>
      </c>
      <c r="B50" s="39" t="s">
        <v>125</v>
      </c>
      <c r="C50" s="50" t="s">
        <v>130</v>
      </c>
      <c r="D50" s="51" t="s">
        <v>127</v>
      </c>
      <c r="E50" s="82"/>
      <c r="F50" s="82"/>
      <c r="G50" s="82" t="s">
        <v>311</v>
      </c>
      <c r="H50" s="88" t="s">
        <v>154</v>
      </c>
      <c r="I50" s="80"/>
      <c r="J50" s="83"/>
      <c r="K50" s="83"/>
      <c r="L50" s="83"/>
    </row>
    <row r="51" spans="1:12" s="84" customFormat="1" ht="12.75" hidden="1">
      <c r="A51" s="39">
        <v>45</v>
      </c>
      <c r="B51" s="39" t="s">
        <v>125</v>
      </c>
      <c r="C51" s="50" t="s">
        <v>130</v>
      </c>
      <c r="D51" s="51" t="s">
        <v>127</v>
      </c>
      <c r="E51" s="82"/>
      <c r="F51" s="82"/>
      <c r="G51" s="82" t="s">
        <v>316</v>
      </c>
      <c r="H51" s="88" t="s">
        <v>329</v>
      </c>
      <c r="I51" s="80"/>
      <c r="J51" s="83"/>
      <c r="K51" s="83"/>
      <c r="L51" s="83"/>
    </row>
    <row r="52" spans="1:12" s="84" customFormat="1" ht="12.75" hidden="1">
      <c r="A52" s="39">
        <v>45</v>
      </c>
      <c r="B52" s="39" t="s">
        <v>125</v>
      </c>
      <c r="C52" s="50" t="s">
        <v>130</v>
      </c>
      <c r="D52" s="51" t="s">
        <v>127</v>
      </c>
      <c r="E52" s="82"/>
      <c r="F52" s="82"/>
      <c r="G52" s="82" t="s">
        <v>313</v>
      </c>
      <c r="H52" s="88" t="s">
        <v>319</v>
      </c>
      <c r="I52" s="80"/>
      <c r="J52" s="83"/>
      <c r="K52" s="83"/>
      <c r="L52" s="83"/>
    </row>
    <row r="53" spans="1:12" s="84" customFormat="1" ht="12.75" hidden="1">
      <c r="A53" s="39">
        <v>45</v>
      </c>
      <c r="B53" s="39" t="s">
        <v>125</v>
      </c>
      <c r="C53" s="50" t="s">
        <v>130</v>
      </c>
      <c r="D53" s="51" t="s">
        <v>127</v>
      </c>
      <c r="E53" s="82"/>
      <c r="F53" s="82"/>
      <c r="G53" s="82" t="s">
        <v>314</v>
      </c>
      <c r="H53" s="88" t="s">
        <v>150</v>
      </c>
      <c r="I53" s="80"/>
      <c r="J53" s="83"/>
      <c r="K53" s="83"/>
      <c r="L53" s="83"/>
    </row>
    <row r="54" spans="1:12" ht="12.75">
      <c r="A54" s="39">
        <v>45</v>
      </c>
      <c r="B54" s="39" t="s">
        <v>125</v>
      </c>
      <c r="C54" s="50" t="s">
        <v>130</v>
      </c>
      <c r="D54" s="51" t="s">
        <v>127</v>
      </c>
      <c r="E54" s="51"/>
      <c r="F54" s="51" t="s">
        <v>155</v>
      </c>
      <c r="G54" s="51"/>
      <c r="H54" s="39" t="s">
        <v>156</v>
      </c>
      <c r="I54" s="39"/>
      <c r="J54" s="53">
        <v>138941</v>
      </c>
      <c r="K54" s="53">
        <v>150306</v>
      </c>
      <c r="L54" s="53"/>
    </row>
    <row r="55" spans="1:12" s="84" customFormat="1" ht="12.75" hidden="1">
      <c r="A55" s="39">
        <v>45</v>
      </c>
      <c r="B55" s="39" t="s">
        <v>125</v>
      </c>
      <c r="C55" s="50" t="s">
        <v>130</v>
      </c>
      <c r="D55" s="51" t="s">
        <v>127</v>
      </c>
      <c r="E55" s="82"/>
      <c r="F55" s="82"/>
      <c r="G55" s="82" t="s">
        <v>320</v>
      </c>
      <c r="H55" s="80" t="s">
        <v>222</v>
      </c>
      <c r="I55" s="80"/>
      <c r="J55" s="83"/>
      <c r="K55" s="83"/>
      <c r="L55" s="83"/>
    </row>
    <row r="56" spans="1:12" s="84" customFormat="1" ht="12.75" hidden="1">
      <c r="A56" s="39">
        <v>45</v>
      </c>
      <c r="B56" s="39" t="s">
        <v>125</v>
      </c>
      <c r="C56" s="50" t="s">
        <v>130</v>
      </c>
      <c r="D56" s="51" t="s">
        <v>127</v>
      </c>
      <c r="E56" s="82"/>
      <c r="F56" s="82"/>
      <c r="G56" s="82" t="s">
        <v>321</v>
      </c>
      <c r="H56" s="80" t="s">
        <v>223</v>
      </c>
      <c r="I56" s="80"/>
      <c r="J56" s="83"/>
      <c r="K56" s="83"/>
      <c r="L56" s="83"/>
    </row>
    <row r="57" spans="1:12" s="84" customFormat="1" ht="12.75" hidden="1">
      <c r="A57" s="39">
        <v>45</v>
      </c>
      <c r="B57" s="39" t="s">
        <v>125</v>
      </c>
      <c r="C57" s="50" t="s">
        <v>130</v>
      </c>
      <c r="D57" s="51" t="s">
        <v>127</v>
      </c>
      <c r="E57" s="82"/>
      <c r="F57" s="82"/>
      <c r="G57" s="82" t="s">
        <v>322</v>
      </c>
      <c r="H57" s="80" t="s">
        <v>224</v>
      </c>
      <c r="I57" s="80"/>
      <c r="J57" s="83"/>
      <c r="K57" s="83"/>
      <c r="L57" s="83"/>
    </row>
    <row r="58" spans="1:12" s="84" customFormat="1" ht="12.75" hidden="1">
      <c r="A58" s="39">
        <v>45</v>
      </c>
      <c r="B58" s="39" t="s">
        <v>125</v>
      </c>
      <c r="C58" s="50" t="s">
        <v>130</v>
      </c>
      <c r="D58" s="51" t="s">
        <v>127</v>
      </c>
      <c r="E58" s="82"/>
      <c r="F58" s="82"/>
      <c r="G58" s="82" t="s">
        <v>323</v>
      </c>
      <c r="H58" s="80" t="s">
        <v>225</v>
      </c>
      <c r="I58" s="80"/>
      <c r="J58" s="83"/>
      <c r="K58" s="83"/>
      <c r="L58" s="83"/>
    </row>
    <row r="59" spans="1:12" s="84" customFormat="1" ht="12.75" hidden="1">
      <c r="A59" s="39">
        <v>45</v>
      </c>
      <c r="B59" s="39" t="s">
        <v>125</v>
      </c>
      <c r="C59" s="50" t="s">
        <v>130</v>
      </c>
      <c r="D59" s="51" t="s">
        <v>127</v>
      </c>
      <c r="E59" s="82"/>
      <c r="F59" s="82"/>
      <c r="G59" s="82" t="s">
        <v>324</v>
      </c>
      <c r="H59" s="80" t="s">
        <v>326</v>
      </c>
      <c r="I59" s="80"/>
      <c r="J59" s="83"/>
      <c r="K59" s="83"/>
      <c r="L59" s="83"/>
    </row>
    <row r="60" spans="1:12" s="84" customFormat="1" ht="12.75" hidden="1">
      <c r="A60" s="39">
        <v>45</v>
      </c>
      <c r="B60" s="39" t="s">
        <v>125</v>
      </c>
      <c r="C60" s="50" t="s">
        <v>130</v>
      </c>
      <c r="D60" s="51" t="s">
        <v>127</v>
      </c>
      <c r="E60" s="82"/>
      <c r="F60" s="82"/>
      <c r="G60" s="82" t="s">
        <v>325</v>
      </c>
      <c r="H60" s="80" t="s">
        <v>219</v>
      </c>
      <c r="I60" s="80"/>
      <c r="J60" s="83"/>
      <c r="K60" s="83"/>
      <c r="L60" s="83"/>
    </row>
    <row r="61" spans="1:12" ht="12.75">
      <c r="A61" s="39">
        <v>45</v>
      </c>
      <c r="B61" s="39" t="s">
        <v>125</v>
      </c>
      <c r="C61" s="50" t="s">
        <v>130</v>
      </c>
      <c r="D61" s="51" t="s">
        <v>127</v>
      </c>
      <c r="E61" s="51"/>
      <c r="F61" s="51" t="s">
        <v>157</v>
      </c>
      <c r="G61" s="51"/>
      <c r="H61" s="39" t="s">
        <v>158</v>
      </c>
      <c r="I61" s="39"/>
      <c r="J61" s="53">
        <v>19900</v>
      </c>
      <c r="K61" s="53">
        <v>20200</v>
      </c>
      <c r="L61" s="53"/>
    </row>
    <row r="62" spans="1:12" s="84" customFormat="1" ht="12.75" hidden="1">
      <c r="A62" s="39">
        <v>45</v>
      </c>
      <c r="B62" s="39" t="s">
        <v>125</v>
      </c>
      <c r="C62" s="50" t="s">
        <v>130</v>
      </c>
      <c r="D62" s="51" t="s">
        <v>127</v>
      </c>
      <c r="E62" s="82"/>
      <c r="F62" s="82"/>
      <c r="G62" s="82" t="s">
        <v>327</v>
      </c>
      <c r="H62" s="80" t="s">
        <v>219</v>
      </c>
      <c r="I62" s="80"/>
      <c r="J62" s="83">
        <v>19000</v>
      </c>
      <c r="K62" s="83">
        <v>19500</v>
      </c>
      <c r="L62" s="83"/>
    </row>
    <row r="63" spans="1:12" s="84" customFormat="1" ht="12.75" hidden="1">
      <c r="A63" s="39">
        <v>45</v>
      </c>
      <c r="B63" s="39" t="s">
        <v>125</v>
      </c>
      <c r="C63" s="50" t="s">
        <v>130</v>
      </c>
      <c r="D63" s="51" t="s">
        <v>127</v>
      </c>
      <c r="E63" s="82"/>
      <c r="F63" s="82"/>
      <c r="G63" s="82" t="s">
        <v>328</v>
      </c>
      <c r="H63" s="80" t="s">
        <v>225</v>
      </c>
      <c r="I63" s="80"/>
      <c r="J63" s="83"/>
      <c r="K63" s="83"/>
      <c r="L63" s="83"/>
    </row>
    <row r="64" spans="1:12" ht="12.75">
      <c r="A64" s="39">
        <v>45</v>
      </c>
      <c r="B64" s="39" t="s">
        <v>125</v>
      </c>
      <c r="C64" s="50" t="s">
        <v>130</v>
      </c>
      <c r="D64" s="51" t="s">
        <v>127</v>
      </c>
      <c r="E64" s="51"/>
      <c r="F64" s="51" t="s">
        <v>159</v>
      </c>
      <c r="G64" s="51"/>
      <c r="H64" s="39" t="s">
        <v>160</v>
      </c>
      <c r="I64" s="39"/>
      <c r="J64" s="53">
        <f>SUM(J66:J77,J79:J89,J92:J93)</f>
        <v>11407721</v>
      </c>
      <c r="K64" s="53">
        <f>SUM(K66:K77,K79:K89,K92:K93)</f>
        <v>12254406</v>
      </c>
      <c r="L64" s="53"/>
    </row>
    <row r="65" spans="1:12" s="84" customFormat="1" ht="12.75" hidden="1">
      <c r="A65" s="39">
        <v>45</v>
      </c>
      <c r="B65" s="39" t="s">
        <v>125</v>
      </c>
      <c r="C65" s="50" t="s">
        <v>130</v>
      </c>
      <c r="D65" s="51" t="s">
        <v>127</v>
      </c>
      <c r="E65" s="82"/>
      <c r="F65" s="82"/>
      <c r="G65" s="82" t="s">
        <v>161</v>
      </c>
      <c r="H65" s="80" t="s">
        <v>160</v>
      </c>
      <c r="I65" s="80"/>
      <c r="J65" s="98" t="s">
        <v>19</v>
      </c>
      <c r="K65" s="98" t="s">
        <v>19</v>
      </c>
      <c r="L65" s="83"/>
    </row>
    <row r="66" spans="1:12" s="84" customFormat="1" ht="12.75">
      <c r="A66" s="39">
        <v>45</v>
      </c>
      <c r="B66" s="39" t="s">
        <v>125</v>
      </c>
      <c r="C66" s="50" t="s">
        <v>130</v>
      </c>
      <c r="D66" s="51" t="s">
        <v>127</v>
      </c>
      <c r="E66" s="82"/>
      <c r="F66" s="82"/>
      <c r="G66" s="82" t="s">
        <v>330</v>
      </c>
      <c r="H66" s="88" t="s">
        <v>162</v>
      </c>
      <c r="I66" s="80"/>
      <c r="J66" s="83">
        <v>2000</v>
      </c>
      <c r="K66" s="83">
        <v>2000</v>
      </c>
      <c r="L66" s="83"/>
    </row>
    <row r="67" spans="1:12" s="84" customFormat="1" ht="12.75" hidden="1">
      <c r="A67" s="39">
        <v>45</v>
      </c>
      <c r="B67" s="39" t="s">
        <v>125</v>
      </c>
      <c r="C67" s="50" t="s">
        <v>404</v>
      </c>
      <c r="D67" s="51" t="s">
        <v>127</v>
      </c>
      <c r="E67" s="82"/>
      <c r="F67" s="82"/>
      <c r="G67" s="82" t="s">
        <v>331</v>
      </c>
      <c r="H67" s="88" t="s">
        <v>352</v>
      </c>
      <c r="I67" s="80"/>
      <c r="J67" s="83"/>
      <c r="K67" s="83"/>
      <c r="L67" s="83"/>
    </row>
    <row r="68" spans="1:12" s="84" customFormat="1" ht="12.75" hidden="1">
      <c r="A68" s="39">
        <v>45</v>
      </c>
      <c r="B68" s="39" t="s">
        <v>125</v>
      </c>
      <c r="C68" s="50" t="s">
        <v>411</v>
      </c>
      <c r="D68" s="51" t="s">
        <v>127</v>
      </c>
      <c r="E68" s="82"/>
      <c r="F68" s="82"/>
      <c r="G68" s="82" t="s">
        <v>332</v>
      </c>
      <c r="H68" s="88" t="s">
        <v>353</v>
      </c>
      <c r="I68" s="80"/>
      <c r="J68" s="83"/>
      <c r="K68" s="83"/>
      <c r="L68" s="83"/>
    </row>
    <row r="69" spans="1:12" s="84" customFormat="1" ht="12.75" hidden="1">
      <c r="A69" s="39">
        <v>45</v>
      </c>
      <c r="B69" s="39" t="s">
        <v>125</v>
      </c>
      <c r="C69" s="50" t="s">
        <v>412</v>
      </c>
      <c r="D69" s="51" t="s">
        <v>127</v>
      </c>
      <c r="E69" s="82"/>
      <c r="F69" s="82"/>
      <c r="G69" s="82" t="s">
        <v>333</v>
      </c>
      <c r="H69" s="88" t="s">
        <v>163</v>
      </c>
      <c r="I69" s="80"/>
      <c r="J69" s="83"/>
      <c r="K69" s="83"/>
      <c r="L69" s="83"/>
    </row>
    <row r="70" spans="1:12" s="84" customFormat="1" ht="12.75">
      <c r="A70" s="39">
        <v>45</v>
      </c>
      <c r="B70" s="39" t="s">
        <v>125</v>
      </c>
      <c r="C70" s="50" t="s">
        <v>413</v>
      </c>
      <c r="D70" s="51" t="s">
        <v>127</v>
      </c>
      <c r="E70" s="82"/>
      <c r="F70" s="82"/>
      <c r="G70" s="82" t="s">
        <v>332</v>
      </c>
      <c r="H70" s="88" t="s">
        <v>353</v>
      </c>
      <c r="I70" s="80"/>
      <c r="J70" s="83">
        <v>9000</v>
      </c>
      <c r="K70" s="83">
        <v>11000</v>
      </c>
      <c r="L70" s="83"/>
    </row>
    <row r="71" spans="1:12" s="84" customFormat="1" ht="12.75">
      <c r="A71" s="39">
        <v>45</v>
      </c>
      <c r="B71" s="39" t="s">
        <v>125</v>
      </c>
      <c r="C71" s="50" t="s">
        <v>414</v>
      </c>
      <c r="D71" s="51" t="s">
        <v>127</v>
      </c>
      <c r="E71" s="82"/>
      <c r="F71" s="82"/>
      <c r="G71" s="82" t="s">
        <v>333</v>
      </c>
      <c r="H71" s="88" t="s">
        <v>163</v>
      </c>
      <c r="I71" s="80"/>
      <c r="J71" s="83">
        <v>12700</v>
      </c>
      <c r="K71" s="83">
        <v>14000</v>
      </c>
      <c r="L71" s="83"/>
    </row>
    <row r="72" spans="1:12" s="84" customFormat="1" ht="12.75">
      <c r="A72" s="39">
        <v>45</v>
      </c>
      <c r="B72" s="39" t="s">
        <v>125</v>
      </c>
      <c r="C72" s="50" t="s">
        <v>130</v>
      </c>
      <c r="D72" s="51" t="s">
        <v>127</v>
      </c>
      <c r="E72" s="82"/>
      <c r="F72" s="82"/>
      <c r="G72" s="82" t="s">
        <v>334</v>
      </c>
      <c r="H72" s="88" t="s">
        <v>164</v>
      </c>
      <c r="I72" s="80"/>
      <c r="J72" s="83">
        <v>5800</v>
      </c>
      <c r="K72" s="83">
        <v>6300</v>
      </c>
      <c r="L72" s="83"/>
    </row>
    <row r="73" spans="1:12" s="84" customFormat="1" ht="12.75">
      <c r="A73" s="39">
        <v>45</v>
      </c>
      <c r="B73" s="39" t="s">
        <v>125</v>
      </c>
      <c r="C73" s="50" t="s">
        <v>404</v>
      </c>
      <c r="D73" s="51" t="s">
        <v>127</v>
      </c>
      <c r="E73" s="82"/>
      <c r="F73" s="82"/>
      <c r="G73" s="82" t="s">
        <v>407</v>
      </c>
      <c r="H73" s="88" t="s">
        <v>408</v>
      </c>
      <c r="I73" s="80"/>
      <c r="J73" s="83">
        <v>0</v>
      </c>
      <c r="K73" s="83">
        <v>0</v>
      </c>
      <c r="L73" s="83"/>
    </row>
    <row r="74" spans="1:12" s="84" customFormat="1" ht="12.75">
      <c r="A74" s="39">
        <v>45</v>
      </c>
      <c r="B74" s="39" t="s">
        <v>125</v>
      </c>
      <c r="C74" s="50" t="s">
        <v>130</v>
      </c>
      <c r="D74" s="51" t="s">
        <v>127</v>
      </c>
      <c r="E74" s="82"/>
      <c r="F74" s="82"/>
      <c r="G74" s="82" t="s">
        <v>335</v>
      </c>
      <c r="H74" s="88" t="s">
        <v>140</v>
      </c>
      <c r="I74" s="80"/>
      <c r="J74" s="83">
        <v>200</v>
      </c>
      <c r="K74" s="83">
        <v>300</v>
      </c>
      <c r="L74" s="83"/>
    </row>
    <row r="75" spans="1:12" s="84" customFormat="1" ht="12.75" hidden="1">
      <c r="A75" s="39">
        <v>45</v>
      </c>
      <c r="B75" s="39" t="s">
        <v>125</v>
      </c>
      <c r="C75" s="50" t="s">
        <v>130</v>
      </c>
      <c r="D75" s="51" t="s">
        <v>127</v>
      </c>
      <c r="E75" s="82"/>
      <c r="F75" s="82"/>
      <c r="G75" s="82" t="s">
        <v>336</v>
      </c>
      <c r="H75" s="88" t="s">
        <v>165</v>
      </c>
      <c r="I75" s="80"/>
      <c r="J75" s="83"/>
      <c r="K75" s="83"/>
      <c r="L75" s="83"/>
    </row>
    <row r="76" spans="1:12" s="84" customFormat="1" ht="12.75" hidden="1">
      <c r="A76" s="39">
        <v>45</v>
      </c>
      <c r="B76" s="39" t="s">
        <v>125</v>
      </c>
      <c r="C76" s="50" t="s">
        <v>130</v>
      </c>
      <c r="D76" s="51" t="s">
        <v>127</v>
      </c>
      <c r="E76" s="82"/>
      <c r="F76" s="82"/>
      <c r="G76" s="82" t="s">
        <v>337</v>
      </c>
      <c r="H76" s="88" t="s">
        <v>166</v>
      </c>
      <c r="I76" s="80"/>
      <c r="J76" s="83"/>
      <c r="K76" s="83"/>
      <c r="L76" s="83"/>
    </row>
    <row r="77" spans="1:12" s="84" customFormat="1" ht="12.75">
      <c r="A77" s="39">
        <v>45</v>
      </c>
      <c r="B77" s="39" t="s">
        <v>125</v>
      </c>
      <c r="C77" s="50" t="s">
        <v>130</v>
      </c>
      <c r="D77" s="51" t="s">
        <v>127</v>
      </c>
      <c r="E77" s="82"/>
      <c r="F77" s="82"/>
      <c r="G77" s="82" t="s">
        <v>338</v>
      </c>
      <c r="H77" s="80" t="s">
        <v>168</v>
      </c>
      <c r="I77" s="80"/>
      <c r="J77" s="83">
        <f>SUM(J78:J78)</f>
        <v>8100</v>
      </c>
      <c r="K77" s="83">
        <f>SUM(K78:K78)</f>
        <v>8700</v>
      </c>
      <c r="L77" s="83"/>
    </row>
    <row r="78" spans="1:12" s="84" customFormat="1" ht="12.75" hidden="1">
      <c r="A78" s="39">
        <v>45</v>
      </c>
      <c r="B78" s="39" t="s">
        <v>125</v>
      </c>
      <c r="C78" s="50" t="s">
        <v>130</v>
      </c>
      <c r="D78" s="51" t="s">
        <v>127</v>
      </c>
      <c r="E78" s="82"/>
      <c r="F78" s="82"/>
      <c r="G78" s="82"/>
      <c r="H78" s="80" t="s">
        <v>171</v>
      </c>
      <c r="I78" s="80"/>
      <c r="J78" s="83">
        <v>8100</v>
      </c>
      <c r="K78" s="83">
        <v>8700</v>
      </c>
      <c r="L78" s="83"/>
    </row>
    <row r="79" spans="1:12" s="84" customFormat="1" ht="12.75">
      <c r="A79" s="39">
        <v>45</v>
      </c>
      <c r="B79" s="39" t="s">
        <v>125</v>
      </c>
      <c r="C79" s="50" t="s">
        <v>130</v>
      </c>
      <c r="D79" s="51" t="s">
        <v>127</v>
      </c>
      <c r="E79" s="82"/>
      <c r="F79" s="82"/>
      <c r="G79" s="82" t="s">
        <v>339</v>
      </c>
      <c r="H79" s="80" t="s">
        <v>354</v>
      </c>
      <c r="I79" s="80"/>
      <c r="J79" s="83">
        <v>11500</v>
      </c>
      <c r="K79" s="83">
        <v>12300</v>
      </c>
      <c r="L79" s="83"/>
    </row>
    <row r="80" spans="1:12" s="84" customFormat="1" ht="12.75">
      <c r="A80" s="39">
        <v>45</v>
      </c>
      <c r="B80" s="39" t="s">
        <v>125</v>
      </c>
      <c r="C80" s="50" t="s">
        <v>130</v>
      </c>
      <c r="D80" s="51" t="s">
        <v>127</v>
      </c>
      <c r="E80" s="82"/>
      <c r="F80" s="82"/>
      <c r="G80" s="82" t="s">
        <v>340</v>
      </c>
      <c r="H80" s="80" t="s">
        <v>6</v>
      </c>
      <c r="I80" s="80"/>
      <c r="J80" s="83">
        <v>1200</v>
      </c>
      <c r="K80" s="83">
        <v>1200</v>
      </c>
      <c r="L80" s="83"/>
    </row>
    <row r="81" spans="1:12" s="84" customFormat="1" ht="12.75">
      <c r="A81" s="39">
        <v>45</v>
      </c>
      <c r="B81" s="39" t="s">
        <v>125</v>
      </c>
      <c r="C81" s="50" t="s">
        <v>130</v>
      </c>
      <c r="D81" s="51" t="s">
        <v>127</v>
      </c>
      <c r="E81" s="82"/>
      <c r="F81" s="82"/>
      <c r="G81" s="82" t="s">
        <v>341</v>
      </c>
      <c r="H81" s="80" t="s">
        <v>172</v>
      </c>
      <c r="I81" s="80"/>
      <c r="J81" s="83">
        <v>1103</v>
      </c>
      <c r="K81" s="83">
        <v>1157</v>
      </c>
      <c r="L81" s="83"/>
    </row>
    <row r="82" spans="1:12" s="84" customFormat="1" ht="12.75">
      <c r="A82" s="39">
        <v>45</v>
      </c>
      <c r="B82" s="39" t="s">
        <v>125</v>
      </c>
      <c r="C82" s="50" t="s">
        <v>130</v>
      </c>
      <c r="D82" s="51" t="s">
        <v>127</v>
      </c>
      <c r="E82" s="82"/>
      <c r="F82" s="82"/>
      <c r="G82" s="82" t="s">
        <v>342</v>
      </c>
      <c r="H82" s="80" t="s">
        <v>355</v>
      </c>
      <c r="I82" s="80"/>
      <c r="J82" s="83">
        <v>30</v>
      </c>
      <c r="K82" s="83">
        <v>30</v>
      </c>
      <c r="L82" s="83"/>
    </row>
    <row r="83" spans="1:12" s="84" customFormat="1" ht="12.75">
      <c r="A83" s="39">
        <v>45</v>
      </c>
      <c r="B83" s="39" t="s">
        <v>125</v>
      </c>
      <c r="C83" s="50" t="s">
        <v>130</v>
      </c>
      <c r="D83" s="51" t="s">
        <v>127</v>
      </c>
      <c r="E83" s="82"/>
      <c r="F83" s="82"/>
      <c r="G83" s="82" t="s">
        <v>343</v>
      </c>
      <c r="H83" s="80" t="s">
        <v>356</v>
      </c>
      <c r="I83" s="80"/>
      <c r="J83" s="83">
        <v>0</v>
      </c>
      <c r="K83" s="83">
        <v>0</v>
      </c>
      <c r="L83" s="83"/>
    </row>
    <row r="84" spans="1:12" s="84" customFormat="1" ht="12.75">
      <c r="A84" s="39">
        <v>45</v>
      </c>
      <c r="B84" s="39" t="s">
        <v>125</v>
      </c>
      <c r="C84" s="50" t="s">
        <v>130</v>
      </c>
      <c r="D84" s="51" t="s">
        <v>127</v>
      </c>
      <c r="E84" s="82"/>
      <c r="F84" s="82"/>
      <c r="G84" s="82" t="s">
        <v>344</v>
      </c>
      <c r="H84" s="80" t="s">
        <v>173</v>
      </c>
      <c r="I84" s="80"/>
      <c r="J84" s="83">
        <v>8000</v>
      </c>
      <c r="K84" s="83">
        <v>8400</v>
      </c>
      <c r="L84" s="83"/>
    </row>
    <row r="85" spans="1:12" s="84" customFormat="1" ht="12.75">
      <c r="A85" s="39">
        <v>45</v>
      </c>
      <c r="B85" s="39" t="s">
        <v>125</v>
      </c>
      <c r="C85" s="50" t="s">
        <v>130</v>
      </c>
      <c r="D85" s="51" t="s">
        <v>127</v>
      </c>
      <c r="E85" s="82"/>
      <c r="F85" s="82"/>
      <c r="G85" s="82" t="s">
        <v>345</v>
      </c>
      <c r="H85" s="80" t="s">
        <v>174</v>
      </c>
      <c r="I85" s="80"/>
      <c r="J85" s="83">
        <v>500</v>
      </c>
      <c r="K85" s="83">
        <v>500</v>
      </c>
      <c r="L85" s="83"/>
    </row>
    <row r="86" spans="1:12" s="84" customFormat="1" ht="12.75" hidden="1">
      <c r="A86" s="39">
        <v>45</v>
      </c>
      <c r="B86" s="39" t="s">
        <v>125</v>
      </c>
      <c r="C86" s="50" t="s">
        <v>130</v>
      </c>
      <c r="D86" s="51" t="s">
        <v>127</v>
      </c>
      <c r="E86" s="82"/>
      <c r="F86" s="82"/>
      <c r="G86" s="82" t="s">
        <v>346</v>
      </c>
      <c r="H86" s="80" t="s">
        <v>357</v>
      </c>
      <c r="I86" s="80"/>
      <c r="J86" s="83"/>
      <c r="K86" s="83"/>
      <c r="L86" s="83"/>
    </row>
    <row r="87" spans="1:12" s="84" customFormat="1" ht="12.75" hidden="1">
      <c r="A87" s="39">
        <v>45</v>
      </c>
      <c r="B87" s="39" t="s">
        <v>125</v>
      </c>
      <c r="C87" s="50" t="s">
        <v>130</v>
      </c>
      <c r="D87" s="51" t="s">
        <v>127</v>
      </c>
      <c r="E87" s="82"/>
      <c r="F87" s="82"/>
      <c r="G87" s="82" t="s">
        <v>347</v>
      </c>
      <c r="H87" s="80" t="s">
        <v>358</v>
      </c>
      <c r="I87" s="80"/>
      <c r="J87" s="83"/>
      <c r="K87" s="83"/>
      <c r="L87" s="83"/>
    </row>
    <row r="88" spans="1:12" s="84" customFormat="1" ht="12.75" hidden="1">
      <c r="A88" s="39">
        <v>45</v>
      </c>
      <c r="B88" s="39" t="s">
        <v>125</v>
      </c>
      <c r="C88" s="50" t="s">
        <v>130</v>
      </c>
      <c r="D88" s="51" t="s">
        <v>127</v>
      </c>
      <c r="E88" s="82"/>
      <c r="F88" s="82"/>
      <c r="G88" s="82" t="s">
        <v>348</v>
      </c>
      <c r="H88" s="80" t="s">
        <v>359</v>
      </c>
      <c r="I88" s="80"/>
      <c r="J88" s="83"/>
      <c r="K88" s="83"/>
      <c r="L88" s="83"/>
    </row>
    <row r="89" spans="1:12" s="84" customFormat="1" ht="12.75">
      <c r="A89" s="39">
        <v>45</v>
      </c>
      <c r="B89" s="39" t="s">
        <v>125</v>
      </c>
      <c r="C89" s="50" t="s">
        <v>130</v>
      </c>
      <c r="D89" s="51" t="s">
        <v>127</v>
      </c>
      <c r="E89" s="82"/>
      <c r="F89" s="82"/>
      <c r="G89" s="82" t="s">
        <v>349</v>
      </c>
      <c r="H89" s="80" t="s">
        <v>175</v>
      </c>
      <c r="I89" s="80"/>
      <c r="J89" s="83">
        <v>11346138</v>
      </c>
      <c r="K89" s="83">
        <v>12186919</v>
      </c>
      <c r="L89" s="83"/>
    </row>
    <row r="90" spans="1:12" s="84" customFormat="1" ht="12.75" hidden="1">
      <c r="A90" s="39">
        <v>45</v>
      </c>
      <c r="B90" s="39" t="s">
        <v>125</v>
      </c>
      <c r="C90" s="50" t="s">
        <v>130</v>
      </c>
      <c r="D90" s="51" t="s">
        <v>127</v>
      </c>
      <c r="E90" s="82"/>
      <c r="F90" s="82"/>
      <c r="G90" s="82"/>
      <c r="H90" s="97" t="s">
        <v>175</v>
      </c>
      <c r="I90" s="80"/>
      <c r="J90" s="83"/>
      <c r="K90" s="83"/>
      <c r="L90" s="83"/>
    </row>
    <row r="91" spans="1:12" s="84" customFormat="1" ht="12.75" hidden="1">
      <c r="A91" s="39">
        <v>45</v>
      </c>
      <c r="B91" s="39" t="s">
        <v>125</v>
      </c>
      <c r="C91" s="50" t="s">
        <v>130</v>
      </c>
      <c r="D91" s="51" t="s">
        <v>127</v>
      </c>
      <c r="E91" s="82"/>
      <c r="F91" s="82"/>
      <c r="G91" s="82"/>
      <c r="H91" s="97" t="s">
        <v>389</v>
      </c>
      <c r="I91" s="80"/>
      <c r="J91" s="83"/>
      <c r="K91" s="83"/>
      <c r="L91" s="83"/>
    </row>
    <row r="92" spans="1:12" s="84" customFormat="1" ht="12.75">
      <c r="A92" s="39">
        <v>45</v>
      </c>
      <c r="B92" s="39" t="s">
        <v>125</v>
      </c>
      <c r="C92" s="50" t="s">
        <v>130</v>
      </c>
      <c r="D92" s="51" t="s">
        <v>127</v>
      </c>
      <c r="E92" s="82"/>
      <c r="F92" s="82"/>
      <c r="G92" s="82" t="s">
        <v>350</v>
      </c>
      <c r="H92" s="80" t="s">
        <v>360</v>
      </c>
      <c r="I92" s="80"/>
      <c r="J92" s="83">
        <v>1300</v>
      </c>
      <c r="K92" s="83">
        <v>1400</v>
      </c>
      <c r="L92" s="83"/>
    </row>
    <row r="93" spans="1:12" s="84" customFormat="1" ht="12.75">
      <c r="A93" s="39">
        <v>45</v>
      </c>
      <c r="B93" s="39" t="s">
        <v>125</v>
      </c>
      <c r="C93" s="50" t="s">
        <v>130</v>
      </c>
      <c r="D93" s="51" t="s">
        <v>127</v>
      </c>
      <c r="E93" s="82"/>
      <c r="F93" s="82"/>
      <c r="G93" s="82" t="s">
        <v>351</v>
      </c>
      <c r="H93" s="80" t="s">
        <v>361</v>
      </c>
      <c r="I93" s="80"/>
      <c r="J93" s="83">
        <v>150</v>
      </c>
      <c r="K93" s="83">
        <v>200</v>
      </c>
      <c r="L93" s="83"/>
    </row>
    <row r="94" spans="1:12" ht="12.75">
      <c r="A94" s="39">
        <v>45</v>
      </c>
      <c r="B94" s="39" t="s">
        <v>125</v>
      </c>
      <c r="C94" s="50" t="s">
        <v>130</v>
      </c>
      <c r="D94" s="51" t="s">
        <v>127</v>
      </c>
      <c r="E94" s="51" t="s">
        <v>176</v>
      </c>
      <c r="F94" s="51"/>
      <c r="G94" s="51"/>
      <c r="H94" s="39" t="s">
        <v>177</v>
      </c>
      <c r="I94" s="39"/>
      <c r="J94" s="53">
        <f>SUM(J95,J108,J112,J114,J115,J116,J117)</f>
        <v>65177</v>
      </c>
      <c r="K94" s="53">
        <f>SUM(K95,K108,K112,K114,K115,K116,K117)</f>
        <v>67180</v>
      </c>
      <c r="L94" s="53"/>
    </row>
    <row r="95" spans="1:12" ht="12.75">
      <c r="A95" s="39">
        <v>45</v>
      </c>
      <c r="B95" s="39" t="s">
        <v>125</v>
      </c>
      <c r="C95" s="50" t="s">
        <v>130</v>
      </c>
      <c r="D95" s="51" t="s">
        <v>127</v>
      </c>
      <c r="E95" s="51"/>
      <c r="F95" s="51" t="s">
        <v>178</v>
      </c>
      <c r="G95" s="51"/>
      <c r="H95" s="39" t="s">
        <v>70</v>
      </c>
      <c r="I95" s="39"/>
      <c r="J95" s="53">
        <f>SUM(J96:J105)</f>
        <v>64300</v>
      </c>
      <c r="K95" s="53">
        <f>SUM(K96:K105)</f>
        <v>66300</v>
      </c>
      <c r="L95" s="53"/>
    </row>
    <row r="96" spans="1:12" s="84" customFormat="1" ht="12.75" hidden="1">
      <c r="A96" s="80">
        <v>45</v>
      </c>
      <c r="B96" s="80" t="s">
        <v>125</v>
      </c>
      <c r="C96" s="81" t="s">
        <v>130</v>
      </c>
      <c r="D96" s="82" t="s">
        <v>127</v>
      </c>
      <c r="E96" s="82"/>
      <c r="F96" s="82" t="s">
        <v>178</v>
      </c>
      <c r="G96" s="82" t="s">
        <v>9</v>
      </c>
      <c r="H96" s="80" t="s">
        <v>179</v>
      </c>
      <c r="I96" s="80"/>
      <c r="J96" s="83"/>
      <c r="K96" s="83"/>
      <c r="L96" s="83"/>
    </row>
    <row r="97" spans="1:12" s="84" customFormat="1" ht="12.75" hidden="1">
      <c r="A97" s="80">
        <v>45</v>
      </c>
      <c r="B97" s="80" t="s">
        <v>125</v>
      </c>
      <c r="C97" s="81" t="s">
        <v>130</v>
      </c>
      <c r="D97" s="82" t="s">
        <v>127</v>
      </c>
      <c r="E97" s="82"/>
      <c r="F97" s="82" t="s">
        <v>178</v>
      </c>
      <c r="G97" s="82" t="s">
        <v>11</v>
      </c>
      <c r="H97" s="80" t="s">
        <v>180</v>
      </c>
      <c r="I97" s="80"/>
      <c r="J97" s="83"/>
      <c r="K97" s="83"/>
      <c r="L97" s="83"/>
    </row>
    <row r="98" spans="1:12" s="84" customFormat="1" ht="12.75" hidden="1">
      <c r="A98" s="80">
        <v>45</v>
      </c>
      <c r="B98" s="80" t="s">
        <v>125</v>
      </c>
      <c r="C98" s="81" t="s">
        <v>130</v>
      </c>
      <c r="D98" s="82" t="s">
        <v>127</v>
      </c>
      <c r="E98" s="82"/>
      <c r="F98" s="82" t="s">
        <v>178</v>
      </c>
      <c r="G98" s="82" t="s">
        <v>32</v>
      </c>
      <c r="H98" s="80" t="s">
        <v>181</v>
      </c>
      <c r="I98" s="80"/>
      <c r="J98" s="83"/>
      <c r="K98" s="83"/>
      <c r="L98" s="83"/>
    </row>
    <row r="99" spans="1:12" s="84" customFormat="1" ht="12.75" hidden="1">
      <c r="A99" s="80">
        <v>45</v>
      </c>
      <c r="B99" s="80" t="s">
        <v>125</v>
      </c>
      <c r="C99" s="81" t="s">
        <v>130</v>
      </c>
      <c r="D99" s="82" t="s">
        <v>127</v>
      </c>
      <c r="E99" s="82"/>
      <c r="F99" s="82" t="s">
        <v>178</v>
      </c>
      <c r="G99" s="82" t="s">
        <v>59</v>
      </c>
      <c r="H99" s="80" t="s">
        <v>182</v>
      </c>
      <c r="I99" s="80"/>
      <c r="J99" s="83"/>
      <c r="K99" s="83"/>
      <c r="L99" s="83"/>
    </row>
    <row r="100" spans="1:12" s="84" customFormat="1" ht="12.75" hidden="1">
      <c r="A100" s="80">
        <v>45</v>
      </c>
      <c r="B100" s="80" t="s">
        <v>125</v>
      </c>
      <c r="C100" s="81" t="s">
        <v>130</v>
      </c>
      <c r="D100" s="82" t="s">
        <v>127</v>
      </c>
      <c r="E100" s="82"/>
      <c r="F100" s="82" t="s">
        <v>178</v>
      </c>
      <c r="G100" s="82" t="s">
        <v>78</v>
      </c>
      <c r="H100" s="80" t="s">
        <v>183</v>
      </c>
      <c r="I100" s="80"/>
      <c r="J100" s="83"/>
      <c r="K100" s="83"/>
      <c r="L100" s="83"/>
    </row>
    <row r="101" spans="1:12" s="84" customFormat="1" ht="12.75" hidden="1">
      <c r="A101" s="80">
        <v>45</v>
      </c>
      <c r="B101" s="80" t="s">
        <v>125</v>
      </c>
      <c r="C101" s="81" t="s">
        <v>130</v>
      </c>
      <c r="D101" s="82" t="s">
        <v>127</v>
      </c>
      <c r="E101" s="82"/>
      <c r="F101" s="82" t="s">
        <v>178</v>
      </c>
      <c r="G101" s="82" t="s">
        <v>17</v>
      </c>
      <c r="H101" s="80" t="s">
        <v>184</v>
      </c>
      <c r="I101" s="80"/>
      <c r="J101" s="83"/>
      <c r="K101" s="83"/>
      <c r="L101" s="83"/>
    </row>
    <row r="102" spans="1:12" s="84" customFormat="1" ht="12.75" hidden="1">
      <c r="A102" s="80">
        <v>45</v>
      </c>
      <c r="B102" s="80" t="s">
        <v>125</v>
      </c>
      <c r="C102" s="81" t="s">
        <v>130</v>
      </c>
      <c r="D102" s="82" t="s">
        <v>127</v>
      </c>
      <c r="E102" s="82"/>
      <c r="F102" s="82" t="s">
        <v>178</v>
      </c>
      <c r="G102" s="82" t="s">
        <v>20</v>
      </c>
      <c r="H102" s="80" t="s">
        <v>185</v>
      </c>
      <c r="I102" s="80"/>
      <c r="J102" s="83"/>
      <c r="K102" s="83"/>
      <c r="L102" s="83"/>
    </row>
    <row r="103" spans="1:12" s="84" customFormat="1" ht="12.75" hidden="1">
      <c r="A103" s="80">
        <v>45</v>
      </c>
      <c r="B103" s="80" t="s">
        <v>125</v>
      </c>
      <c r="C103" s="81" t="s">
        <v>130</v>
      </c>
      <c r="D103" s="82" t="s">
        <v>127</v>
      </c>
      <c r="E103" s="82"/>
      <c r="F103" s="82" t="s">
        <v>178</v>
      </c>
      <c r="G103" s="82" t="s">
        <v>22</v>
      </c>
      <c r="H103" s="80" t="s">
        <v>186</v>
      </c>
      <c r="I103" s="80"/>
      <c r="J103" s="83"/>
      <c r="K103" s="83"/>
      <c r="L103" s="83"/>
    </row>
    <row r="104" spans="1:12" s="84" customFormat="1" ht="12.75">
      <c r="A104" s="39">
        <v>45</v>
      </c>
      <c r="B104" s="39" t="s">
        <v>125</v>
      </c>
      <c r="C104" s="50" t="s">
        <v>130</v>
      </c>
      <c r="D104" s="82"/>
      <c r="E104" s="82"/>
      <c r="F104" s="82" t="s">
        <v>178</v>
      </c>
      <c r="G104" s="82" t="s">
        <v>59</v>
      </c>
      <c r="H104" s="80" t="s">
        <v>428</v>
      </c>
      <c r="I104" s="80"/>
      <c r="J104" s="83">
        <v>24100</v>
      </c>
      <c r="K104" s="83">
        <v>24800</v>
      </c>
      <c r="L104" s="83"/>
    </row>
    <row r="105" spans="1:12" s="84" customFormat="1" ht="12.75">
      <c r="A105" s="80">
        <v>45</v>
      </c>
      <c r="B105" s="80" t="s">
        <v>125</v>
      </c>
      <c r="C105" s="81" t="s">
        <v>130</v>
      </c>
      <c r="D105" s="82" t="s">
        <v>127</v>
      </c>
      <c r="E105" s="82"/>
      <c r="F105" s="82" t="s">
        <v>178</v>
      </c>
      <c r="G105" s="82" t="s">
        <v>167</v>
      </c>
      <c r="H105" s="80" t="s">
        <v>429</v>
      </c>
      <c r="I105" s="80"/>
      <c r="J105" s="83">
        <v>40200</v>
      </c>
      <c r="K105" s="83">
        <v>41500</v>
      </c>
      <c r="L105" s="83"/>
    </row>
    <row r="106" spans="1:15" s="84" customFormat="1" ht="12.75" hidden="1">
      <c r="A106" s="80">
        <v>45</v>
      </c>
      <c r="B106" s="39" t="s">
        <v>125</v>
      </c>
      <c r="C106" s="81" t="s">
        <v>130</v>
      </c>
      <c r="D106" s="51" t="s">
        <v>127</v>
      </c>
      <c r="E106" s="82"/>
      <c r="F106" s="82"/>
      <c r="G106" s="82"/>
      <c r="H106" s="80" t="s">
        <v>187</v>
      </c>
      <c r="I106" s="80"/>
      <c r="J106" s="83"/>
      <c r="K106" s="83"/>
      <c r="L106" s="83"/>
      <c r="O106" s="103"/>
    </row>
    <row r="107" spans="1:15" s="84" customFormat="1" ht="12.75" hidden="1">
      <c r="A107" s="80">
        <v>45</v>
      </c>
      <c r="B107" s="39" t="s">
        <v>125</v>
      </c>
      <c r="C107" s="81" t="s">
        <v>130</v>
      </c>
      <c r="D107" s="51" t="s">
        <v>127</v>
      </c>
      <c r="E107" s="82"/>
      <c r="F107" s="82"/>
      <c r="G107" s="82"/>
      <c r="H107" s="80" t="s">
        <v>170</v>
      </c>
      <c r="I107" s="80"/>
      <c r="J107" s="83"/>
      <c r="K107" s="83"/>
      <c r="L107" s="83"/>
      <c r="O107" s="103"/>
    </row>
    <row r="108" spans="1:12" ht="12.75">
      <c r="A108" s="80">
        <v>45</v>
      </c>
      <c r="B108" s="39" t="s">
        <v>125</v>
      </c>
      <c r="C108" s="81" t="s">
        <v>130</v>
      </c>
      <c r="D108" s="51" t="s">
        <v>127</v>
      </c>
      <c r="E108" s="51"/>
      <c r="F108" s="51" t="s">
        <v>188</v>
      </c>
      <c r="G108" s="51"/>
      <c r="H108" s="39" t="s">
        <v>189</v>
      </c>
      <c r="I108" s="39"/>
      <c r="J108" s="53">
        <v>877</v>
      </c>
      <c r="K108" s="53">
        <v>880</v>
      </c>
      <c r="L108" s="53"/>
    </row>
    <row r="109" spans="1:12" s="84" customFormat="1" ht="12.75" hidden="1">
      <c r="A109" s="80">
        <v>45</v>
      </c>
      <c r="B109" s="39" t="s">
        <v>125</v>
      </c>
      <c r="C109" s="81" t="s">
        <v>130</v>
      </c>
      <c r="D109" s="51" t="s">
        <v>127</v>
      </c>
      <c r="E109" s="82"/>
      <c r="F109" s="82"/>
      <c r="G109" s="82" t="s">
        <v>362</v>
      </c>
      <c r="H109" s="80" t="s">
        <v>364</v>
      </c>
      <c r="I109" s="80"/>
      <c r="J109" s="83"/>
      <c r="K109" s="83"/>
      <c r="L109" s="83"/>
    </row>
    <row r="110" spans="1:12" s="84" customFormat="1" ht="12.75" hidden="1">
      <c r="A110" s="80">
        <v>45</v>
      </c>
      <c r="B110" s="39" t="s">
        <v>125</v>
      </c>
      <c r="C110" s="81" t="s">
        <v>130</v>
      </c>
      <c r="D110" s="51" t="s">
        <v>127</v>
      </c>
      <c r="E110" s="82"/>
      <c r="F110" s="82"/>
      <c r="G110" s="82" t="s">
        <v>363</v>
      </c>
      <c r="H110" s="80" t="s">
        <v>365</v>
      </c>
      <c r="I110" s="80"/>
      <c r="J110" s="83">
        <v>250</v>
      </c>
      <c r="K110" s="83">
        <v>300</v>
      </c>
      <c r="L110" s="83"/>
    </row>
    <row r="111" spans="1:12" s="84" customFormat="1" ht="12.75" hidden="1">
      <c r="A111" s="80"/>
      <c r="B111" s="39"/>
      <c r="C111" s="81"/>
      <c r="D111" s="51"/>
      <c r="E111" s="82"/>
      <c r="F111" s="82"/>
      <c r="G111" s="82" t="s">
        <v>401</v>
      </c>
      <c r="H111" s="80" t="s">
        <v>361</v>
      </c>
      <c r="I111" s="80"/>
      <c r="J111" s="83">
        <v>125</v>
      </c>
      <c r="K111" s="83">
        <v>30</v>
      </c>
      <c r="L111" s="83"/>
    </row>
    <row r="112" spans="1:12" ht="12.75" hidden="1">
      <c r="A112" s="39">
        <v>45</v>
      </c>
      <c r="B112" s="39" t="s">
        <v>125</v>
      </c>
      <c r="C112" s="81" t="s">
        <v>130</v>
      </c>
      <c r="D112" s="51" t="s">
        <v>127</v>
      </c>
      <c r="E112" s="51"/>
      <c r="F112" s="51" t="s">
        <v>190</v>
      </c>
      <c r="G112" s="51"/>
      <c r="H112" s="39" t="s">
        <v>191</v>
      </c>
      <c r="I112" s="39"/>
      <c r="J112" s="53">
        <f>SUM(J113)</f>
        <v>0</v>
      </c>
      <c r="K112" s="53">
        <f>SUM(K113)</f>
        <v>0</v>
      </c>
      <c r="L112" s="53"/>
    </row>
    <row r="113" spans="1:12" s="84" customFormat="1" ht="12.75" hidden="1">
      <c r="A113" s="80">
        <v>45</v>
      </c>
      <c r="B113" s="80" t="s">
        <v>125</v>
      </c>
      <c r="C113" s="81" t="s">
        <v>130</v>
      </c>
      <c r="D113" s="82" t="s">
        <v>127</v>
      </c>
      <c r="E113" s="82"/>
      <c r="F113" s="82" t="s">
        <v>190</v>
      </c>
      <c r="G113" s="82" t="s">
        <v>366</v>
      </c>
      <c r="H113" s="80" t="s">
        <v>192</v>
      </c>
      <c r="I113" s="80"/>
      <c r="J113" s="83"/>
      <c r="K113" s="83"/>
      <c r="L113" s="83"/>
    </row>
    <row r="114" spans="1:12" ht="12.75" hidden="1">
      <c r="A114" s="39">
        <v>45</v>
      </c>
      <c r="B114" s="39" t="s">
        <v>125</v>
      </c>
      <c r="C114" s="50" t="s">
        <v>130</v>
      </c>
      <c r="D114" s="51" t="s">
        <v>127</v>
      </c>
      <c r="E114" s="51"/>
      <c r="F114" s="51" t="s">
        <v>193</v>
      </c>
      <c r="G114" s="51"/>
      <c r="H114" s="39" t="s">
        <v>194</v>
      </c>
      <c r="I114" s="39"/>
      <c r="J114" s="53"/>
      <c r="K114" s="53"/>
      <c r="L114" s="53"/>
    </row>
    <row r="115" spans="1:12" ht="12.75" hidden="1">
      <c r="A115" s="39">
        <v>45</v>
      </c>
      <c r="B115" s="39" t="s">
        <v>125</v>
      </c>
      <c r="C115" s="50" t="s">
        <v>130</v>
      </c>
      <c r="D115" s="51" t="s">
        <v>127</v>
      </c>
      <c r="E115" s="51"/>
      <c r="F115" s="51" t="s">
        <v>195</v>
      </c>
      <c r="G115" s="51"/>
      <c r="H115" s="39" t="s">
        <v>196</v>
      </c>
      <c r="I115" s="39"/>
      <c r="J115" s="53"/>
      <c r="K115" s="53"/>
      <c r="L115" s="53"/>
    </row>
    <row r="116" spans="1:12" ht="12.75" hidden="1">
      <c r="A116" s="39">
        <v>45</v>
      </c>
      <c r="B116" s="39" t="s">
        <v>125</v>
      </c>
      <c r="C116" s="50" t="s">
        <v>130</v>
      </c>
      <c r="D116" s="51" t="s">
        <v>127</v>
      </c>
      <c r="E116" s="51"/>
      <c r="F116" s="51" t="s">
        <v>197</v>
      </c>
      <c r="G116" s="51"/>
      <c r="H116" s="39" t="s">
        <v>198</v>
      </c>
      <c r="I116" s="39"/>
      <c r="J116" s="53"/>
      <c r="K116" s="53"/>
      <c r="L116" s="53"/>
    </row>
    <row r="117" spans="1:12" ht="12.75" hidden="1">
      <c r="A117" s="39">
        <v>45</v>
      </c>
      <c r="B117" s="39" t="s">
        <v>125</v>
      </c>
      <c r="C117" s="50" t="s">
        <v>130</v>
      </c>
      <c r="D117" s="51" t="s">
        <v>127</v>
      </c>
      <c r="E117" s="51"/>
      <c r="F117" s="51" t="s">
        <v>199</v>
      </c>
      <c r="G117" s="51"/>
      <c r="H117" s="39" t="s">
        <v>200</v>
      </c>
      <c r="I117" s="39"/>
      <c r="J117" s="53"/>
      <c r="K117" s="53"/>
      <c r="L117" s="53"/>
    </row>
    <row r="118" spans="1:12" ht="12.75">
      <c r="A118" s="39">
        <v>45</v>
      </c>
      <c r="B118" s="39" t="s">
        <v>125</v>
      </c>
      <c r="C118" s="50" t="s">
        <v>130</v>
      </c>
      <c r="D118" s="51" t="s">
        <v>127</v>
      </c>
      <c r="E118" s="54" t="s">
        <v>201</v>
      </c>
      <c r="F118" s="54"/>
      <c r="G118" s="54"/>
      <c r="H118" s="55" t="s">
        <v>202</v>
      </c>
      <c r="I118" s="55"/>
      <c r="J118" s="53">
        <f>SUM(J119,J121)</f>
        <v>0</v>
      </c>
      <c r="K118" s="53">
        <f>SUM(K119,K121)</f>
        <v>0</v>
      </c>
      <c r="L118" s="56"/>
    </row>
    <row r="119" spans="1:12" ht="12.75" hidden="1">
      <c r="A119" s="39">
        <v>45</v>
      </c>
      <c r="B119" s="39" t="s">
        <v>125</v>
      </c>
      <c r="C119" s="50" t="s">
        <v>130</v>
      </c>
      <c r="D119" s="51" t="s">
        <v>127</v>
      </c>
      <c r="E119" s="54"/>
      <c r="F119" s="54" t="s">
        <v>203</v>
      </c>
      <c r="G119" s="54"/>
      <c r="H119" s="55" t="s">
        <v>204</v>
      </c>
      <c r="I119" s="55"/>
      <c r="J119" s="53">
        <f>J120</f>
        <v>0</v>
      </c>
      <c r="K119" s="53">
        <f>K120</f>
        <v>0</v>
      </c>
      <c r="L119" s="56"/>
    </row>
    <row r="120" spans="1:12" s="84" customFormat="1" ht="12.75" hidden="1">
      <c r="A120" s="80">
        <v>45</v>
      </c>
      <c r="B120" s="80" t="s">
        <v>125</v>
      </c>
      <c r="C120" s="81" t="s">
        <v>130</v>
      </c>
      <c r="D120" s="82" t="s">
        <v>127</v>
      </c>
      <c r="E120" s="89"/>
      <c r="F120" s="89"/>
      <c r="G120" s="89" t="s">
        <v>367</v>
      </c>
      <c r="H120" s="90" t="s">
        <v>205</v>
      </c>
      <c r="I120" s="90"/>
      <c r="J120" s="83"/>
      <c r="K120" s="83"/>
      <c r="L120" s="91"/>
    </row>
    <row r="121" spans="1:12" ht="12.75" hidden="1">
      <c r="A121" s="39">
        <v>45</v>
      </c>
      <c r="B121" s="39" t="s">
        <v>125</v>
      </c>
      <c r="C121" s="50" t="s">
        <v>130</v>
      </c>
      <c r="D121" s="51" t="s">
        <v>127</v>
      </c>
      <c r="E121" s="54"/>
      <c r="F121" s="54" t="s">
        <v>206</v>
      </c>
      <c r="G121" s="54"/>
      <c r="H121" s="55" t="s">
        <v>207</v>
      </c>
      <c r="I121" s="55"/>
      <c r="J121" s="53"/>
      <c r="K121" s="53"/>
      <c r="L121" s="56"/>
    </row>
    <row r="122" spans="1:12" ht="15">
      <c r="A122" s="11">
        <v>45</v>
      </c>
      <c r="B122" s="11" t="s">
        <v>125</v>
      </c>
      <c r="C122" s="42" t="s">
        <v>130</v>
      </c>
      <c r="D122" s="43" t="s">
        <v>127</v>
      </c>
      <c r="E122" s="43" t="s">
        <v>208</v>
      </c>
      <c r="F122" s="43"/>
      <c r="G122" s="43"/>
      <c r="H122" s="41" t="s">
        <v>209</v>
      </c>
      <c r="I122" s="41"/>
      <c r="J122" s="13">
        <f>SUM(J123,J147)</f>
        <v>33350</v>
      </c>
      <c r="K122" s="13">
        <f>SUM(K123,K147)</f>
        <v>39300</v>
      </c>
      <c r="L122" s="13"/>
    </row>
    <row r="123" spans="1:12" ht="12.75">
      <c r="A123" s="39">
        <v>45</v>
      </c>
      <c r="B123" s="39" t="s">
        <v>125</v>
      </c>
      <c r="C123" s="50" t="s">
        <v>130</v>
      </c>
      <c r="D123" s="51" t="s">
        <v>127</v>
      </c>
      <c r="E123" s="51" t="s">
        <v>210</v>
      </c>
      <c r="F123" s="51"/>
      <c r="G123" s="51"/>
      <c r="H123" s="39" t="s">
        <v>211</v>
      </c>
      <c r="I123" s="39"/>
      <c r="J123" s="53">
        <f>SUM(J124,J128,J130,J135,J137,J138,J142)</f>
        <v>33350</v>
      </c>
      <c r="K123" s="53">
        <f>SUM(K124,K128,K130,K135,K137,K138,K142)</f>
        <v>39300</v>
      </c>
      <c r="L123" s="53"/>
    </row>
    <row r="124" spans="1:12" ht="12.75">
      <c r="A124" s="39">
        <v>45</v>
      </c>
      <c r="B124" s="39" t="s">
        <v>125</v>
      </c>
      <c r="C124" s="50" t="s">
        <v>130</v>
      </c>
      <c r="D124" s="51" t="s">
        <v>127</v>
      </c>
      <c r="E124" s="57"/>
      <c r="F124" s="57" t="s">
        <v>212</v>
      </c>
      <c r="G124" s="57"/>
      <c r="H124" s="58" t="s">
        <v>213</v>
      </c>
      <c r="I124" s="58"/>
      <c r="J124" s="53">
        <v>4500</v>
      </c>
      <c r="K124" s="53">
        <v>4500</v>
      </c>
      <c r="L124" s="53"/>
    </row>
    <row r="125" spans="1:12" s="84" customFormat="1" ht="12.75" hidden="1">
      <c r="A125" s="80">
        <v>45</v>
      </c>
      <c r="B125" s="80" t="s">
        <v>125</v>
      </c>
      <c r="C125" s="81" t="s">
        <v>130</v>
      </c>
      <c r="D125" s="82" t="s">
        <v>127</v>
      </c>
      <c r="E125" s="92"/>
      <c r="F125" s="92"/>
      <c r="G125" s="92" t="s">
        <v>368</v>
      </c>
      <c r="H125" s="93" t="s">
        <v>214</v>
      </c>
      <c r="I125" s="93"/>
      <c r="J125" s="83"/>
      <c r="K125" s="83"/>
      <c r="L125" s="83"/>
    </row>
    <row r="126" spans="1:12" s="84" customFormat="1" ht="12.75" hidden="1">
      <c r="A126" s="80">
        <v>45</v>
      </c>
      <c r="B126" s="80" t="s">
        <v>125</v>
      </c>
      <c r="C126" s="81" t="s">
        <v>130</v>
      </c>
      <c r="D126" s="82" t="s">
        <v>127</v>
      </c>
      <c r="E126" s="92"/>
      <c r="F126" s="92"/>
      <c r="G126" s="92" t="s">
        <v>369</v>
      </c>
      <c r="H126" s="93" t="s">
        <v>215</v>
      </c>
      <c r="I126" s="93"/>
      <c r="J126" s="83"/>
      <c r="K126" s="83"/>
      <c r="L126" s="83"/>
    </row>
    <row r="127" spans="1:12" s="84" customFormat="1" ht="12.75" hidden="1">
      <c r="A127" s="80">
        <v>45</v>
      </c>
      <c r="B127" s="80" t="s">
        <v>125</v>
      </c>
      <c r="C127" s="81" t="s">
        <v>130</v>
      </c>
      <c r="D127" s="82" t="s">
        <v>127</v>
      </c>
      <c r="E127" s="92"/>
      <c r="F127" s="92"/>
      <c r="G127" s="92" t="s">
        <v>370</v>
      </c>
      <c r="H127" s="93" t="s">
        <v>216</v>
      </c>
      <c r="I127" s="93"/>
      <c r="J127" s="83"/>
      <c r="K127" s="83"/>
      <c r="L127" s="83"/>
    </row>
    <row r="128" spans="1:12" ht="12.75">
      <c r="A128" s="39">
        <v>45</v>
      </c>
      <c r="B128" s="39" t="s">
        <v>125</v>
      </c>
      <c r="C128" s="50" t="s">
        <v>130</v>
      </c>
      <c r="D128" s="51" t="s">
        <v>127</v>
      </c>
      <c r="E128" s="57"/>
      <c r="F128" s="57" t="s">
        <v>217</v>
      </c>
      <c r="G128" s="57"/>
      <c r="H128" s="58" t="s">
        <v>218</v>
      </c>
      <c r="I128" s="58"/>
      <c r="J128" s="53">
        <v>0</v>
      </c>
      <c r="K128" s="53">
        <v>0</v>
      </c>
      <c r="L128" s="53"/>
    </row>
    <row r="129" spans="1:12" s="84" customFormat="1" ht="12.75" hidden="1">
      <c r="A129" s="80">
        <v>45</v>
      </c>
      <c r="B129" s="80" t="s">
        <v>125</v>
      </c>
      <c r="C129" s="81" t="s">
        <v>130</v>
      </c>
      <c r="D129" s="82" t="s">
        <v>127</v>
      </c>
      <c r="E129" s="92"/>
      <c r="F129" s="92"/>
      <c r="G129" s="92" t="s">
        <v>371</v>
      </c>
      <c r="H129" s="93" t="s">
        <v>219</v>
      </c>
      <c r="I129" s="93"/>
      <c r="J129" s="83"/>
      <c r="K129" s="83"/>
      <c r="L129" s="83"/>
    </row>
    <row r="130" spans="1:12" ht="12.75">
      <c r="A130" s="39">
        <v>45</v>
      </c>
      <c r="B130" s="39" t="s">
        <v>125</v>
      </c>
      <c r="C130" s="50" t="s">
        <v>130</v>
      </c>
      <c r="D130" s="51" t="s">
        <v>127</v>
      </c>
      <c r="E130" s="57"/>
      <c r="F130" s="57" t="s">
        <v>220</v>
      </c>
      <c r="G130" s="57"/>
      <c r="H130" s="58" t="s">
        <v>221</v>
      </c>
      <c r="I130" s="58"/>
      <c r="J130" s="53">
        <v>15100</v>
      </c>
      <c r="K130" s="53">
        <v>17800</v>
      </c>
      <c r="L130" s="53"/>
    </row>
    <row r="131" spans="1:12" s="84" customFormat="1" ht="12.75" hidden="1">
      <c r="A131" s="80">
        <v>45</v>
      </c>
      <c r="B131" s="80" t="s">
        <v>125</v>
      </c>
      <c r="C131" s="81" t="s">
        <v>130</v>
      </c>
      <c r="D131" s="82" t="s">
        <v>127</v>
      </c>
      <c r="E131" s="92"/>
      <c r="F131" s="92"/>
      <c r="G131" s="92" t="s">
        <v>372</v>
      </c>
      <c r="H131" s="93" t="s">
        <v>222</v>
      </c>
      <c r="I131" s="93"/>
      <c r="J131" s="83"/>
      <c r="K131" s="83"/>
      <c r="L131" s="83"/>
    </row>
    <row r="132" spans="1:12" s="84" customFormat="1" ht="12.75" hidden="1">
      <c r="A132" s="80">
        <v>45</v>
      </c>
      <c r="B132" s="80" t="s">
        <v>125</v>
      </c>
      <c r="C132" s="81" t="s">
        <v>130</v>
      </c>
      <c r="D132" s="82" t="s">
        <v>127</v>
      </c>
      <c r="E132" s="92"/>
      <c r="F132" s="92"/>
      <c r="G132" s="92" t="s">
        <v>373</v>
      </c>
      <c r="H132" s="93" t="s">
        <v>223</v>
      </c>
      <c r="I132" s="93"/>
      <c r="J132" s="83"/>
      <c r="K132" s="83"/>
      <c r="L132" s="83"/>
    </row>
    <row r="133" spans="1:12" s="84" customFormat="1" ht="12.75" hidden="1">
      <c r="A133" s="80">
        <v>45</v>
      </c>
      <c r="B133" s="80" t="s">
        <v>125</v>
      </c>
      <c r="C133" s="81" t="s">
        <v>130</v>
      </c>
      <c r="D133" s="82" t="s">
        <v>127</v>
      </c>
      <c r="E133" s="92"/>
      <c r="F133" s="92"/>
      <c r="G133" s="92" t="s">
        <v>374</v>
      </c>
      <c r="H133" s="93" t="s">
        <v>224</v>
      </c>
      <c r="I133" s="93"/>
      <c r="J133" s="83"/>
      <c r="K133" s="83"/>
      <c r="L133" s="83"/>
    </row>
    <row r="134" spans="1:12" s="84" customFormat="1" ht="12.75" hidden="1">
      <c r="A134" s="80">
        <v>45</v>
      </c>
      <c r="B134" s="80" t="s">
        <v>125</v>
      </c>
      <c r="C134" s="81" t="s">
        <v>130</v>
      </c>
      <c r="D134" s="82" t="s">
        <v>127</v>
      </c>
      <c r="E134" s="92"/>
      <c r="F134" s="92"/>
      <c r="G134" s="92" t="s">
        <v>375</v>
      </c>
      <c r="H134" s="93" t="s">
        <v>225</v>
      </c>
      <c r="I134" s="93"/>
      <c r="J134" s="83"/>
      <c r="K134" s="83"/>
      <c r="L134" s="83"/>
    </row>
    <row r="135" spans="1:12" ht="12.75">
      <c r="A135" s="39">
        <v>45</v>
      </c>
      <c r="B135" s="39" t="s">
        <v>125</v>
      </c>
      <c r="C135" s="50" t="s">
        <v>130</v>
      </c>
      <c r="D135" s="51" t="s">
        <v>127</v>
      </c>
      <c r="E135" s="57"/>
      <c r="F135" s="57" t="s">
        <v>226</v>
      </c>
      <c r="G135" s="57"/>
      <c r="H135" s="58" t="s">
        <v>227</v>
      </c>
      <c r="I135" s="58"/>
      <c r="J135" s="53">
        <v>3000</v>
      </c>
      <c r="K135" s="53">
        <v>3500</v>
      </c>
      <c r="L135" s="53"/>
    </row>
    <row r="136" spans="1:12" s="84" customFormat="1" ht="12.75" hidden="1">
      <c r="A136" s="80">
        <v>45</v>
      </c>
      <c r="B136" s="80" t="s">
        <v>125</v>
      </c>
      <c r="C136" s="81" t="s">
        <v>130</v>
      </c>
      <c r="D136" s="82" t="s">
        <v>127</v>
      </c>
      <c r="E136" s="92"/>
      <c r="F136" s="92"/>
      <c r="G136" s="92" t="s">
        <v>376</v>
      </c>
      <c r="H136" s="93" t="s">
        <v>228</v>
      </c>
      <c r="I136" s="93"/>
      <c r="J136" s="83"/>
      <c r="K136" s="83"/>
      <c r="L136" s="83"/>
    </row>
    <row r="137" spans="1:12" ht="12.75">
      <c r="A137" s="39">
        <v>45</v>
      </c>
      <c r="B137" s="39" t="s">
        <v>125</v>
      </c>
      <c r="C137" s="50" t="s">
        <v>130</v>
      </c>
      <c r="D137" s="51" t="s">
        <v>127</v>
      </c>
      <c r="E137" s="57"/>
      <c r="F137" s="57" t="s">
        <v>229</v>
      </c>
      <c r="G137" s="57"/>
      <c r="H137" s="58" t="s">
        <v>230</v>
      </c>
      <c r="I137" s="58"/>
      <c r="J137" s="53">
        <v>0</v>
      </c>
      <c r="K137" s="53">
        <v>0</v>
      </c>
      <c r="L137" s="53"/>
    </row>
    <row r="138" spans="1:12" ht="12.75">
      <c r="A138" s="39">
        <v>45</v>
      </c>
      <c r="B138" s="39" t="s">
        <v>125</v>
      </c>
      <c r="C138" s="50" t="s">
        <v>130</v>
      </c>
      <c r="D138" s="51" t="s">
        <v>127</v>
      </c>
      <c r="E138" s="57"/>
      <c r="F138" s="57" t="s">
        <v>231</v>
      </c>
      <c r="G138" s="57"/>
      <c r="H138" s="58" t="s">
        <v>232</v>
      </c>
      <c r="I138" s="58"/>
      <c r="J138" s="53">
        <v>9600</v>
      </c>
      <c r="K138" s="53">
        <v>10500</v>
      </c>
      <c r="L138" s="53"/>
    </row>
    <row r="139" spans="1:12" s="84" customFormat="1" ht="12.75" hidden="1">
      <c r="A139" s="80">
        <v>45</v>
      </c>
      <c r="B139" s="80" t="s">
        <v>125</v>
      </c>
      <c r="C139" s="81" t="s">
        <v>130</v>
      </c>
      <c r="D139" s="82" t="s">
        <v>127</v>
      </c>
      <c r="E139" s="92"/>
      <c r="F139" s="92"/>
      <c r="G139" s="92" t="s">
        <v>9</v>
      </c>
      <c r="H139" s="93" t="s">
        <v>233</v>
      </c>
      <c r="I139" s="93"/>
      <c r="J139" s="83">
        <v>1300</v>
      </c>
      <c r="K139" s="83">
        <v>2000</v>
      </c>
      <c r="L139" s="83"/>
    </row>
    <row r="140" spans="1:12" s="84" customFormat="1" ht="12.75" hidden="1">
      <c r="A140" s="80">
        <v>45</v>
      </c>
      <c r="B140" s="80" t="s">
        <v>125</v>
      </c>
      <c r="C140" s="81" t="s">
        <v>130</v>
      </c>
      <c r="D140" s="82" t="s">
        <v>127</v>
      </c>
      <c r="E140" s="92"/>
      <c r="F140" s="92"/>
      <c r="G140" s="92" t="s">
        <v>11</v>
      </c>
      <c r="H140" s="93" t="s">
        <v>234</v>
      </c>
      <c r="I140" s="93"/>
      <c r="J140" s="83"/>
      <c r="K140" s="83"/>
      <c r="L140" s="83"/>
    </row>
    <row r="141" spans="1:12" s="84" customFormat="1" ht="12.75" hidden="1">
      <c r="A141" s="80">
        <v>45</v>
      </c>
      <c r="B141" s="80" t="s">
        <v>125</v>
      </c>
      <c r="C141" s="81" t="s">
        <v>130</v>
      </c>
      <c r="D141" s="82" t="s">
        <v>127</v>
      </c>
      <c r="E141" s="92"/>
      <c r="F141" s="92"/>
      <c r="G141" s="92" t="s">
        <v>32</v>
      </c>
      <c r="H141" s="93" t="s">
        <v>235</v>
      </c>
      <c r="I141" s="93"/>
      <c r="J141" s="83"/>
      <c r="K141" s="83"/>
      <c r="L141" s="83"/>
    </row>
    <row r="142" spans="1:12" ht="12.75">
      <c r="A142" s="39">
        <v>45</v>
      </c>
      <c r="B142" s="39" t="s">
        <v>125</v>
      </c>
      <c r="C142" s="50" t="s">
        <v>130</v>
      </c>
      <c r="D142" s="51" t="s">
        <v>127</v>
      </c>
      <c r="E142" s="57"/>
      <c r="F142" s="57" t="s">
        <v>236</v>
      </c>
      <c r="G142" s="57"/>
      <c r="H142" s="58" t="s">
        <v>237</v>
      </c>
      <c r="I142" s="58"/>
      <c r="J142" s="53">
        <v>1150</v>
      </c>
      <c r="K142" s="53">
        <v>3000</v>
      </c>
      <c r="L142" s="53"/>
    </row>
    <row r="143" spans="1:12" s="84" customFormat="1" ht="12.75" hidden="1">
      <c r="A143" s="39">
        <v>45</v>
      </c>
      <c r="B143" s="39" t="s">
        <v>125</v>
      </c>
      <c r="C143" s="81" t="s">
        <v>130</v>
      </c>
      <c r="D143" s="51" t="s">
        <v>127</v>
      </c>
      <c r="E143" s="92"/>
      <c r="F143" s="92"/>
      <c r="G143" s="92" t="s">
        <v>377</v>
      </c>
      <c r="H143" s="93" t="s">
        <v>223</v>
      </c>
      <c r="I143" s="93"/>
      <c r="J143" s="83"/>
      <c r="K143" s="83"/>
      <c r="L143" s="83"/>
    </row>
    <row r="144" spans="1:12" s="84" customFormat="1" ht="12.75" hidden="1">
      <c r="A144" s="39">
        <v>45</v>
      </c>
      <c r="B144" s="39" t="s">
        <v>125</v>
      </c>
      <c r="C144" s="81" t="s">
        <v>130</v>
      </c>
      <c r="D144" s="51" t="s">
        <v>127</v>
      </c>
      <c r="E144" s="92"/>
      <c r="F144" s="92"/>
      <c r="G144" s="92" t="s">
        <v>378</v>
      </c>
      <c r="H144" s="93" t="s">
        <v>224</v>
      </c>
      <c r="I144" s="93"/>
      <c r="J144" s="83"/>
      <c r="K144" s="83"/>
      <c r="L144" s="83"/>
    </row>
    <row r="145" spans="1:12" s="84" customFormat="1" ht="12.75" hidden="1">
      <c r="A145" s="39">
        <v>45</v>
      </c>
      <c r="B145" s="39" t="s">
        <v>125</v>
      </c>
      <c r="C145" s="50" t="s">
        <v>130</v>
      </c>
      <c r="D145" s="51" t="s">
        <v>127</v>
      </c>
      <c r="E145" s="92"/>
      <c r="F145" s="92"/>
      <c r="G145" s="92" t="s">
        <v>379</v>
      </c>
      <c r="H145" s="93" t="s">
        <v>225</v>
      </c>
      <c r="I145" s="93"/>
      <c r="J145" s="83"/>
      <c r="K145" s="83"/>
      <c r="L145" s="83"/>
    </row>
    <row r="146" spans="1:12" s="84" customFormat="1" ht="12.75" hidden="1">
      <c r="A146" s="39">
        <v>45</v>
      </c>
      <c r="B146" s="39" t="s">
        <v>125</v>
      </c>
      <c r="C146" s="81" t="s">
        <v>130</v>
      </c>
      <c r="D146" s="51" t="s">
        <v>127</v>
      </c>
      <c r="E146" s="92"/>
      <c r="F146" s="92"/>
      <c r="G146" s="92" t="s">
        <v>380</v>
      </c>
      <c r="H146" s="93" t="s">
        <v>326</v>
      </c>
      <c r="I146" s="93"/>
      <c r="J146" s="83"/>
      <c r="K146" s="83"/>
      <c r="L146" s="83"/>
    </row>
    <row r="147" spans="1:12" ht="12.75" hidden="1">
      <c r="A147" s="39">
        <v>45</v>
      </c>
      <c r="B147" s="39" t="s">
        <v>125</v>
      </c>
      <c r="C147" s="50" t="s">
        <v>130</v>
      </c>
      <c r="D147" s="51" t="s">
        <v>127</v>
      </c>
      <c r="E147" s="57" t="s">
        <v>238</v>
      </c>
      <c r="F147" s="57"/>
      <c r="G147" s="57"/>
      <c r="H147" s="58" t="s">
        <v>239</v>
      </c>
      <c r="I147" s="58"/>
      <c r="J147" s="53">
        <f>SUM(J148,J156,J157)</f>
        <v>0</v>
      </c>
      <c r="K147" s="53">
        <f>SUM(K148,K156,K157)</f>
        <v>0</v>
      </c>
      <c r="L147" s="53"/>
    </row>
    <row r="148" spans="1:12" ht="12.75" hidden="1">
      <c r="A148" s="39">
        <v>45</v>
      </c>
      <c r="B148" s="39" t="s">
        <v>125</v>
      </c>
      <c r="C148" s="50" t="s">
        <v>130</v>
      </c>
      <c r="D148" s="51" t="s">
        <v>127</v>
      </c>
      <c r="E148" s="57"/>
      <c r="F148" s="59" t="s">
        <v>240</v>
      </c>
      <c r="G148" s="59"/>
      <c r="H148" s="60" t="s">
        <v>70</v>
      </c>
      <c r="I148" s="60"/>
      <c r="J148" s="53">
        <f>SUM(J149:J155)</f>
        <v>0</v>
      </c>
      <c r="K148" s="53">
        <f>SUM(K149:K155)</f>
        <v>0</v>
      </c>
      <c r="L148" s="61"/>
    </row>
    <row r="149" spans="1:12" s="84" customFormat="1" ht="12.75" hidden="1">
      <c r="A149" s="80">
        <v>45</v>
      </c>
      <c r="B149" s="80" t="s">
        <v>125</v>
      </c>
      <c r="C149" s="81" t="s">
        <v>130</v>
      </c>
      <c r="D149" s="51" t="s">
        <v>127</v>
      </c>
      <c r="E149" s="92"/>
      <c r="F149" s="94"/>
      <c r="G149" s="94" t="s">
        <v>381</v>
      </c>
      <c r="H149" s="95" t="s">
        <v>179</v>
      </c>
      <c r="I149" s="95"/>
      <c r="J149" s="96"/>
      <c r="K149" s="96"/>
      <c r="L149" s="96"/>
    </row>
    <row r="150" spans="1:12" s="84" customFormat="1" ht="12.75" hidden="1">
      <c r="A150" s="80">
        <v>45</v>
      </c>
      <c r="B150" s="80" t="s">
        <v>125</v>
      </c>
      <c r="C150" s="81" t="s">
        <v>130</v>
      </c>
      <c r="D150" s="51" t="s">
        <v>127</v>
      </c>
      <c r="E150" s="92"/>
      <c r="F150" s="94"/>
      <c r="G150" s="94" t="s">
        <v>382</v>
      </c>
      <c r="H150" s="95" t="s">
        <v>182</v>
      </c>
      <c r="I150" s="95"/>
      <c r="J150" s="96"/>
      <c r="K150" s="96"/>
      <c r="L150" s="96"/>
    </row>
    <row r="151" spans="1:12" s="84" customFormat="1" ht="12.75" hidden="1">
      <c r="A151" s="80">
        <v>45</v>
      </c>
      <c r="B151" s="80" t="s">
        <v>125</v>
      </c>
      <c r="C151" s="81" t="s">
        <v>130</v>
      </c>
      <c r="D151" s="51" t="s">
        <v>127</v>
      </c>
      <c r="E151" s="92"/>
      <c r="F151" s="94"/>
      <c r="G151" s="94" t="s">
        <v>383</v>
      </c>
      <c r="H151" s="95" t="s">
        <v>183</v>
      </c>
      <c r="I151" s="95"/>
      <c r="J151" s="96"/>
      <c r="K151" s="96"/>
      <c r="L151" s="96"/>
    </row>
    <row r="152" spans="1:12" s="84" customFormat="1" ht="12.75" hidden="1">
      <c r="A152" s="80">
        <v>45</v>
      </c>
      <c r="B152" s="80" t="s">
        <v>125</v>
      </c>
      <c r="C152" s="81" t="s">
        <v>130</v>
      </c>
      <c r="D152" s="51" t="s">
        <v>127</v>
      </c>
      <c r="E152" s="92"/>
      <c r="F152" s="94"/>
      <c r="G152" s="94" t="s">
        <v>384</v>
      </c>
      <c r="H152" s="95" t="s">
        <v>241</v>
      </c>
      <c r="I152" s="95"/>
      <c r="J152" s="96"/>
      <c r="K152" s="96"/>
      <c r="L152" s="96"/>
    </row>
    <row r="153" spans="1:12" s="84" customFormat="1" ht="12.75" hidden="1">
      <c r="A153" s="80">
        <v>45</v>
      </c>
      <c r="B153" s="80" t="s">
        <v>125</v>
      </c>
      <c r="C153" s="81" t="s">
        <v>130</v>
      </c>
      <c r="D153" s="51" t="s">
        <v>127</v>
      </c>
      <c r="E153" s="92"/>
      <c r="F153" s="94"/>
      <c r="G153" s="94" t="s">
        <v>385</v>
      </c>
      <c r="H153" s="95" t="s">
        <v>180</v>
      </c>
      <c r="I153" s="95"/>
      <c r="J153" s="96"/>
      <c r="K153" s="96"/>
      <c r="L153" s="96"/>
    </row>
    <row r="154" spans="1:12" s="84" customFormat="1" ht="12.75" hidden="1">
      <c r="A154" s="80">
        <v>45</v>
      </c>
      <c r="B154" s="80" t="s">
        <v>125</v>
      </c>
      <c r="C154" s="81" t="s">
        <v>130</v>
      </c>
      <c r="D154" s="51" t="s">
        <v>127</v>
      </c>
      <c r="E154" s="92"/>
      <c r="F154" s="94"/>
      <c r="G154" s="94" t="s">
        <v>386</v>
      </c>
      <c r="H154" s="95" t="s">
        <v>184</v>
      </c>
      <c r="I154" s="95"/>
      <c r="J154" s="96"/>
      <c r="K154" s="96"/>
      <c r="L154" s="96"/>
    </row>
    <row r="155" spans="1:12" s="84" customFormat="1" ht="12.75" hidden="1">
      <c r="A155" s="80">
        <v>45</v>
      </c>
      <c r="B155" s="80" t="s">
        <v>125</v>
      </c>
      <c r="C155" s="81" t="s">
        <v>130</v>
      </c>
      <c r="D155" s="51" t="s">
        <v>127</v>
      </c>
      <c r="E155" s="92"/>
      <c r="F155" s="94"/>
      <c r="G155" s="94" t="s">
        <v>387</v>
      </c>
      <c r="H155" s="95" t="s">
        <v>185</v>
      </c>
      <c r="I155" s="95"/>
      <c r="J155" s="96"/>
      <c r="K155" s="96"/>
      <c r="L155" s="96"/>
    </row>
    <row r="156" spans="1:12" ht="12.75" hidden="1">
      <c r="A156" s="39">
        <v>45</v>
      </c>
      <c r="B156" s="39" t="s">
        <v>125</v>
      </c>
      <c r="C156" s="50" t="s">
        <v>130</v>
      </c>
      <c r="D156" s="51" t="s">
        <v>127</v>
      </c>
      <c r="E156" s="57"/>
      <c r="F156" s="59" t="s">
        <v>242</v>
      </c>
      <c r="G156" s="59"/>
      <c r="H156" s="60" t="s">
        <v>189</v>
      </c>
      <c r="I156" s="60"/>
      <c r="J156" s="61"/>
      <c r="K156" s="61"/>
      <c r="L156" s="61"/>
    </row>
    <row r="157" spans="1:12" ht="12.75" hidden="1">
      <c r="A157" s="39">
        <v>45</v>
      </c>
      <c r="B157" s="39" t="s">
        <v>125</v>
      </c>
      <c r="C157" s="50" t="s">
        <v>130</v>
      </c>
      <c r="D157" s="51" t="s">
        <v>127</v>
      </c>
      <c r="E157" s="57"/>
      <c r="F157" s="59" t="s">
        <v>243</v>
      </c>
      <c r="G157" s="59"/>
      <c r="H157" s="60" t="s">
        <v>191</v>
      </c>
      <c r="I157" s="60"/>
      <c r="J157" s="53">
        <f>J158</f>
        <v>0</v>
      </c>
      <c r="K157" s="53">
        <f>K158</f>
        <v>0</v>
      </c>
      <c r="L157" s="61"/>
    </row>
    <row r="158" spans="1:12" s="84" customFormat="1" ht="12.75" hidden="1">
      <c r="A158" s="80">
        <v>45</v>
      </c>
      <c r="B158" s="80" t="s">
        <v>125</v>
      </c>
      <c r="C158" s="81" t="s">
        <v>130</v>
      </c>
      <c r="D158" s="51" t="s">
        <v>127</v>
      </c>
      <c r="E158" s="92"/>
      <c r="F158" s="94"/>
      <c r="G158" s="94" t="s">
        <v>388</v>
      </c>
      <c r="H158" s="80" t="s">
        <v>192</v>
      </c>
      <c r="I158" s="95"/>
      <c r="J158" s="96"/>
      <c r="K158" s="96"/>
      <c r="L158" s="96"/>
    </row>
    <row r="159" spans="1:12" ht="12.75">
      <c r="A159" s="41">
        <v>45</v>
      </c>
      <c r="B159" s="41" t="s">
        <v>125</v>
      </c>
      <c r="C159" s="62" t="s">
        <v>94</v>
      </c>
      <c r="D159" s="51" t="s">
        <v>127</v>
      </c>
      <c r="E159" s="43"/>
      <c r="F159" s="44"/>
      <c r="G159" s="44"/>
      <c r="H159" s="63" t="s">
        <v>95</v>
      </c>
      <c r="I159" s="63"/>
      <c r="J159" s="64">
        <f>J160</f>
        <v>0</v>
      </c>
      <c r="K159" s="64">
        <f>K160</f>
        <v>0</v>
      </c>
      <c r="L159" s="64"/>
    </row>
    <row r="160" spans="1:12" ht="12.75">
      <c r="A160" s="39">
        <v>45</v>
      </c>
      <c r="B160" s="39" t="s">
        <v>125</v>
      </c>
      <c r="C160" s="40" t="s">
        <v>244</v>
      </c>
      <c r="D160" s="51" t="s">
        <v>127</v>
      </c>
      <c r="E160" s="65"/>
      <c r="F160" s="65"/>
      <c r="G160" s="65"/>
      <c r="H160" s="66" t="s">
        <v>245</v>
      </c>
      <c r="I160" s="66"/>
      <c r="J160" s="53">
        <f>J161</f>
        <v>0</v>
      </c>
      <c r="K160" s="53">
        <f>K161</f>
        <v>0</v>
      </c>
      <c r="L160" s="53"/>
    </row>
    <row r="161" spans="1:12" ht="15">
      <c r="A161" s="11">
        <v>45</v>
      </c>
      <c r="B161" s="11" t="s">
        <v>125</v>
      </c>
      <c r="C161" s="42" t="s">
        <v>130</v>
      </c>
      <c r="D161" s="43" t="s">
        <v>127</v>
      </c>
      <c r="E161" s="67" t="s">
        <v>246</v>
      </c>
      <c r="F161" s="67"/>
      <c r="G161" s="67"/>
      <c r="H161" s="68" t="s">
        <v>247</v>
      </c>
      <c r="I161" s="68"/>
      <c r="J161" s="13">
        <f>SUM(J162,J165)</f>
        <v>0</v>
      </c>
      <c r="K161" s="13">
        <f>SUM(K162,K165)</f>
        <v>0</v>
      </c>
      <c r="L161" s="13"/>
    </row>
    <row r="162" spans="1:12" ht="12.75">
      <c r="A162" s="39">
        <v>45</v>
      </c>
      <c r="B162" s="39" t="s">
        <v>125</v>
      </c>
      <c r="C162" s="50" t="s">
        <v>130</v>
      </c>
      <c r="D162" s="51" t="s">
        <v>127</v>
      </c>
      <c r="E162" s="51" t="s">
        <v>248</v>
      </c>
      <c r="F162" s="51"/>
      <c r="G162" s="51"/>
      <c r="H162" s="39" t="s">
        <v>249</v>
      </c>
      <c r="I162" s="39"/>
      <c r="J162" s="53">
        <f>SUM(J163:J164)</f>
        <v>0</v>
      </c>
      <c r="K162" s="53">
        <f>SUM(K163:K164)</f>
        <v>0</v>
      </c>
      <c r="L162" s="53"/>
    </row>
    <row r="163" spans="1:12" ht="12.75" hidden="1">
      <c r="A163" s="39">
        <v>45</v>
      </c>
      <c r="B163" s="39" t="s">
        <v>125</v>
      </c>
      <c r="C163" s="50" t="s">
        <v>130</v>
      </c>
      <c r="D163" s="51" t="s">
        <v>127</v>
      </c>
      <c r="E163" s="51"/>
      <c r="F163" s="51" t="s">
        <v>250</v>
      </c>
      <c r="G163" s="51"/>
      <c r="H163" s="39" t="s">
        <v>251</v>
      </c>
      <c r="I163" s="39"/>
      <c r="J163" s="53"/>
      <c r="K163" s="53"/>
      <c r="L163" s="53"/>
    </row>
    <row r="164" spans="1:12" ht="12.75" hidden="1">
      <c r="A164" s="39">
        <v>45</v>
      </c>
      <c r="B164" s="39" t="s">
        <v>125</v>
      </c>
      <c r="C164" s="50" t="s">
        <v>130</v>
      </c>
      <c r="D164" s="51" t="s">
        <v>127</v>
      </c>
      <c r="E164" s="51"/>
      <c r="F164" s="51" t="s">
        <v>252</v>
      </c>
      <c r="G164" s="51"/>
      <c r="H164" s="39" t="s">
        <v>253</v>
      </c>
      <c r="I164" s="39"/>
      <c r="J164" s="53"/>
      <c r="K164" s="53"/>
      <c r="L164" s="53"/>
    </row>
    <row r="165" spans="1:12" ht="12.75">
      <c r="A165" s="39">
        <v>45</v>
      </c>
      <c r="B165" s="39" t="s">
        <v>125</v>
      </c>
      <c r="C165" s="50" t="s">
        <v>130</v>
      </c>
      <c r="D165" s="51" t="s">
        <v>127</v>
      </c>
      <c r="E165" s="51" t="s">
        <v>254</v>
      </c>
      <c r="F165" s="51"/>
      <c r="G165" s="51"/>
      <c r="H165" s="39" t="s">
        <v>255</v>
      </c>
      <c r="I165" s="39"/>
      <c r="J165" s="53">
        <f>SUM(J166:J169)</f>
        <v>0</v>
      </c>
      <c r="K165" s="53">
        <f>SUM(K166:K169)</f>
        <v>0</v>
      </c>
      <c r="L165" s="53"/>
    </row>
    <row r="166" spans="1:12" ht="12.75" hidden="1">
      <c r="A166" s="39">
        <v>45</v>
      </c>
      <c r="B166" s="39" t="s">
        <v>125</v>
      </c>
      <c r="C166" s="50" t="s">
        <v>130</v>
      </c>
      <c r="D166" s="51" t="s">
        <v>127</v>
      </c>
      <c r="E166" s="51"/>
      <c r="F166" s="51" t="s">
        <v>256</v>
      </c>
      <c r="G166" s="51"/>
      <c r="H166" s="39" t="s">
        <v>257</v>
      </c>
      <c r="I166" s="69"/>
      <c r="J166" s="61"/>
      <c r="K166" s="61"/>
      <c r="L166" s="61"/>
    </row>
    <row r="167" spans="1:12" ht="12.75" hidden="1">
      <c r="A167" s="39">
        <v>45</v>
      </c>
      <c r="B167" s="39" t="s">
        <v>125</v>
      </c>
      <c r="C167" s="50" t="s">
        <v>130</v>
      </c>
      <c r="D167" s="51" t="s">
        <v>127</v>
      </c>
      <c r="E167" s="51"/>
      <c r="F167" s="51" t="s">
        <v>258</v>
      </c>
      <c r="G167" s="51"/>
      <c r="H167" s="39" t="s">
        <v>259</v>
      </c>
      <c r="I167" s="69"/>
      <c r="J167" s="61"/>
      <c r="K167" s="61"/>
      <c r="L167" s="61"/>
    </row>
    <row r="168" spans="1:12" ht="12.75" hidden="1">
      <c r="A168" s="39">
        <v>45</v>
      </c>
      <c r="B168" s="39" t="s">
        <v>125</v>
      </c>
      <c r="C168" s="50" t="s">
        <v>130</v>
      </c>
      <c r="D168" s="51" t="s">
        <v>127</v>
      </c>
      <c r="E168" s="51"/>
      <c r="F168" s="51" t="s">
        <v>260</v>
      </c>
      <c r="G168" s="51"/>
      <c r="H168" s="39" t="s">
        <v>261</v>
      </c>
      <c r="I168" s="69"/>
      <c r="J168" s="61"/>
      <c r="K168" s="61"/>
      <c r="L168" s="61"/>
    </row>
    <row r="169" spans="1:12" ht="12.75" hidden="1">
      <c r="A169" s="39">
        <v>45</v>
      </c>
      <c r="B169" s="39" t="s">
        <v>125</v>
      </c>
      <c r="C169" s="50" t="s">
        <v>130</v>
      </c>
      <c r="D169" s="51" t="s">
        <v>127</v>
      </c>
      <c r="E169" s="51"/>
      <c r="F169" s="51" t="s">
        <v>262</v>
      </c>
      <c r="G169" s="51"/>
      <c r="H169" s="39" t="s">
        <v>263</v>
      </c>
      <c r="I169" s="69"/>
      <c r="J169" s="61"/>
      <c r="K169" s="61"/>
      <c r="L169" s="61"/>
    </row>
    <row r="170" spans="1:12" ht="15.75">
      <c r="A170" s="29">
        <v>45</v>
      </c>
      <c r="B170" s="29" t="s">
        <v>125</v>
      </c>
      <c r="C170" s="70" t="s">
        <v>392</v>
      </c>
      <c r="D170" s="71"/>
      <c r="E170" s="72"/>
      <c r="F170" s="72"/>
      <c r="G170" s="72"/>
      <c r="H170" s="73"/>
      <c r="I170" s="73"/>
      <c r="J170" s="45">
        <f>SUM(J11,J122,J161)</f>
        <v>12003568</v>
      </c>
      <c r="K170" s="45">
        <f>SUM(K11,K122,K161)</f>
        <v>12890240</v>
      </c>
      <c r="L170" s="45"/>
    </row>
    <row r="171" spans="1:12" ht="12.75">
      <c r="A171" s="74"/>
      <c r="B171" s="74"/>
      <c r="C171" s="75"/>
      <c r="D171" s="76"/>
      <c r="E171" s="77"/>
      <c r="F171" s="77"/>
      <c r="G171" s="77"/>
      <c r="H171" s="74"/>
      <c r="I171" s="74"/>
      <c r="J171" s="109"/>
      <c r="K171" s="109"/>
      <c r="L171" s="74"/>
    </row>
  </sheetData>
  <mergeCells count="9">
    <mergeCell ref="A4:A7"/>
    <mergeCell ref="B4:B7"/>
    <mergeCell ref="C4:I4"/>
    <mergeCell ref="L4:L7"/>
    <mergeCell ref="K4:K7"/>
    <mergeCell ref="J4:J7"/>
    <mergeCell ref="C5:D7"/>
    <mergeCell ref="E5:H7"/>
    <mergeCell ref="I5:I7"/>
  </mergeCells>
  <printOptions/>
  <pageMargins left="0.7874015748031497" right="0.7874015748031497" top="1.5748031496062993" bottom="0.984251968503937" header="0.5118110236220472" footer="0.5118110236220472"/>
  <pageSetup fitToHeight="3" fitToWidth="1" horizontalDpi="600" verticalDpi="600" orientation="landscape" paperSize="9" scale="83" r:id="rId1"/>
  <headerFooter alignWithMargins="0">
    <oddHeader>&amp;LČíslo kapitoly / štátneho fondu / subjektu verejnej správy : 404
Názov kapitoly / ŠF / subjektu verejnej správy : Spoločná zdravotná poisťovňa, a.s.
Druh rozpočtu : 4&amp;RMF-VP-2010-2011-04
Strana :&amp;P / &amp;N
(v tis. Sk)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šípová</dc:creator>
  <cp:keywords/>
  <dc:description/>
  <cp:lastModifiedBy>kramplova</cp:lastModifiedBy>
  <cp:lastPrinted>2008-08-12T13:01:51Z</cp:lastPrinted>
  <dcterms:created xsi:type="dcterms:W3CDTF">2006-06-12T08:50:35Z</dcterms:created>
  <dcterms:modified xsi:type="dcterms:W3CDTF">2008-08-14T11:40:06Z</dcterms:modified>
  <cp:category/>
  <cp:version/>
  <cp:contentType/>
  <cp:contentStatus/>
</cp:coreProperties>
</file>