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MZV</author>
  </authors>
  <commentList>
    <comment ref="H27" authorId="0">
      <text>
        <r>
          <rPr>
            <sz val="8"/>
            <rFont val="Tahoma"/>
            <family val="0"/>
          </rPr>
          <t>Platobný kalendár pre rekonštrukciu OECD je v prílohe 2, tab. 2 dokumentu C(2003)114/CORR1. Rada schválila tento materiál  23. októbra 2003 (bod 337. v C/M(2003)22/PROV.</t>
        </r>
      </text>
    </comment>
    <comment ref="H6" authorId="0">
      <text>
        <r>
          <rPr>
            <sz val="8"/>
            <rFont val="Tahoma"/>
            <family val="0"/>
          </rPr>
          <t xml:space="preserve">Konsolidovaný rozpočet na roky 2003-04 je v rozhodnutí Rady C(2003)70/FINAL prijatom 27.3.2003
</t>
        </r>
      </text>
    </comment>
    <comment ref="H33" authorId="0">
      <text>
        <r>
          <rPr>
            <sz val="8"/>
            <rFont val="Tahoma"/>
            <family val="2"/>
          </rPr>
          <t>Pozri C(2003)134, schválené Radou 17.7.2003</t>
        </r>
      </text>
    </comment>
    <comment ref="F10" authorId="0">
      <text>
        <r>
          <rPr>
            <sz val="8"/>
            <rFont val="Tahoma"/>
            <family val="0"/>
          </rPr>
          <t xml:space="preserve">Vstup SR do NEA 13.6.2002. Za rok 2002 zaplatená alikvotná časť príspevku.
</t>
        </r>
      </text>
    </comment>
    <comment ref="I5" authorId="0">
      <text>
        <r>
          <rPr>
            <sz val="8"/>
            <rFont val="Tahoma"/>
            <family val="0"/>
          </rPr>
          <t xml:space="preserve">Rok 2005 je prechodnym obdobím.
</t>
        </r>
      </text>
    </comment>
  </commentList>
</comments>
</file>

<file path=xl/sharedStrings.xml><?xml version="1.0" encoding="utf-8"?>
<sst xmlns="http://schemas.openxmlformats.org/spreadsheetml/2006/main" count="49" uniqueCount="48">
  <si>
    <t>Development Centre</t>
  </si>
  <si>
    <t>Centre for Educational Research and Innovation (CERI)</t>
  </si>
  <si>
    <t>Research on Road Transport and Intermodal Linkages</t>
  </si>
  <si>
    <t>Program on Control of Chemicals</t>
  </si>
  <si>
    <t>Steel</t>
  </si>
  <si>
    <t>Biological Resource Management</t>
  </si>
  <si>
    <t>OECD Global Science Forum</t>
  </si>
  <si>
    <t>Agricultural Codes and Schemes for International Trade</t>
  </si>
  <si>
    <t>Sahel Club</t>
  </si>
  <si>
    <t>European Conference of Ministers of Transport (ECMT)</t>
  </si>
  <si>
    <t>Programme LEED</t>
  </si>
  <si>
    <t>Inter-Organisational Study Section on Salaries and Prices (IOS)</t>
  </si>
  <si>
    <t>Join Pension Administrative Section (JPS)</t>
  </si>
  <si>
    <t>German Linguistic Section</t>
  </si>
  <si>
    <t>Italian Linguistic Section</t>
  </si>
  <si>
    <t>Reimbursable Posts</t>
  </si>
  <si>
    <t>Distribution and Promotion of Publication</t>
  </si>
  <si>
    <t>Adjustment of pensions in respect of taxes</t>
  </si>
  <si>
    <t>Management of OECD Medical Care System (OMESYS)</t>
  </si>
  <si>
    <t>Programme for Inter. Student Assessment (PISA)</t>
  </si>
  <si>
    <t>Project on Instit. Management in Higher Education (IMHE)</t>
  </si>
  <si>
    <t>Programme on Education Building (PEB)</t>
  </si>
  <si>
    <t>Pension scheme</t>
  </si>
  <si>
    <t>Tractors</t>
  </si>
  <si>
    <t>Seeds</t>
  </si>
  <si>
    <t>Forests</t>
  </si>
  <si>
    <t>Fruits &amp; Vegetables</t>
  </si>
  <si>
    <t>% podiel</t>
  </si>
  <si>
    <t>SR nie je členom a s budúcim členstvom sa neuvažuje</t>
  </si>
  <si>
    <t>Pension Reserve Fund</t>
  </si>
  <si>
    <t>Rekonštrukcia (Site Project)</t>
  </si>
  <si>
    <t>OECD Nuclear Energy Agency (platí ÚJD SR)</t>
  </si>
  <si>
    <t>NEA Data Bank (platí ÚJD SR)</t>
  </si>
  <si>
    <t>Odhadovaný podiel SR</t>
  </si>
  <si>
    <t xml:space="preserve">3 % rast </t>
  </si>
  <si>
    <t>SPOLU</t>
  </si>
  <si>
    <t>FATF</t>
  </si>
  <si>
    <t>International Energy Agency (IEA)</t>
  </si>
  <si>
    <t>MZV SPOLU</t>
  </si>
  <si>
    <t xml:space="preserve"> </t>
  </si>
  <si>
    <t xml:space="preserve">Z toho časť II. a nekonsolidované programy </t>
  </si>
  <si>
    <t>Príloha k Uzneseniu Vlády SR</t>
  </si>
  <si>
    <t>ČASŤ I. rozpočet (v tis. €)</t>
  </si>
  <si>
    <t>ČASŤ I. príspevok (odhadnutý rast podielu )</t>
  </si>
  <si>
    <t>ČASŤ II. programy</t>
  </si>
  <si>
    <t>Dodatkové rozpočty</t>
  </si>
  <si>
    <t>Nekonsolidované programy</t>
  </si>
  <si>
    <t>Decentralizované programy (príspevky platí MŠ SR)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</si>
</sst>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S_k"/>
    <numFmt numFmtId="168" formatCode="#,##0.00\ &quot;Sk&quot;"/>
    <numFmt numFmtId="169" formatCode="00000"/>
    <numFmt numFmtId="170" formatCode="0.000"/>
    <numFmt numFmtId="171" formatCode="#,##0\ _S_k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9"/>
      <name val="Arial CE"/>
      <family val="2"/>
    </font>
    <font>
      <b/>
      <sz val="9"/>
      <name val="Arial"/>
      <family val="2"/>
    </font>
    <font>
      <sz val="8"/>
      <name val="Tahoma"/>
      <family val="0"/>
    </font>
    <font>
      <i/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3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/>
    </xf>
    <xf numFmtId="167" fontId="4" fillId="0" borderId="0" xfId="0" applyNumberFormat="1" applyFont="1" applyFill="1" applyAlignment="1" applyProtection="1">
      <alignment horizontal="right" vertical="center"/>
      <protection locked="0"/>
    </xf>
    <xf numFmtId="167" fontId="4" fillId="0" borderId="0" xfId="0" applyNumberFormat="1" applyFont="1" applyFill="1" applyAlignment="1">
      <alignment horizontal="right" vertical="center"/>
    </xf>
    <xf numFmtId="4" fontId="3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4" fontId="0" fillId="0" borderId="0" xfId="0" applyNumberFormat="1" applyFont="1" applyBorder="1" applyAlignment="1">
      <alignment horizontal="justify" vertical="top" wrapText="1"/>
    </xf>
    <xf numFmtId="167" fontId="3" fillId="0" borderId="0" xfId="0" applyNumberFormat="1" applyFont="1" applyBorder="1" applyAlignment="1">
      <alignment horizontal="right" wrapText="1"/>
    </xf>
    <xf numFmtId="167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2" fontId="0" fillId="0" borderId="0" xfId="0" applyNumberFormat="1" applyAlignment="1">
      <alignment horizontal="left"/>
    </xf>
    <xf numFmtId="171" fontId="3" fillId="0" borderId="0" xfId="0" applyNumberFormat="1" applyFont="1" applyAlignment="1">
      <alignment horizontal="right"/>
    </xf>
    <xf numFmtId="17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39" fontId="3" fillId="0" borderId="0" xfId="0" applyNumberFormat="1" applyFont="1" applyAlignment="1">
      <alignment/>
    </xf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171" fontId="3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170" fontId="3" fillId="0" borderId="1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 horizontal="right"/>
    </xf>
    <xf numFmtId="171" fontId="8" fillId="0" borderId="0" xfId="0" applyNumberFormat="1" applyFont="1" applyBorder="1" applyAlignment="1">
      <alignment horizontal="right"/>
    </xf>
    <xf numFmtId="171" fontId="8" fillId="0" borderId="1" xfId="0" applyNumberFormat="1" applyFont="1" applyBorder="1" applyAlignment="1">
      <alignment horizontal="right"/>
    </xf>
    <xf numFmtId="0" fontId="0" fillId="0" borderId="2" xfId="0" applyBorder="1" applyAlignment="1">
      <alignment/>
    </xf>
    <xf numFmtId="167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167" fontId="3" fillId="0" borderId="1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171" fontId="3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167" fontId="3" fillId="0" borderId="0" xfId="0" applyNumberFormat="1" applyFont="1" applyBorder="1" applyAlignment="1">
      <alignment horizontal="center"/>
    </xf>
    <xf numFmtId="171" fontId="3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/>
    </xf>
    <xf numFmtId="167" fontId="3" fillId="0" borderId="1" xfId="0" applyNumberFormat="1" applyFont="1" applyBorder="1" applyAlignment="1">
      <alignment horizontal="right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67" fontId="10" fillId="0" borderId="0" xfId="0" applyNumberFormat="1" applyFont="1" applyBorder="1" applyAlignment="1">
      <alignment horizontal="left"/>
    </xf>
    <xf numFmtId="171" fontId="10" fillId="0" borderId="0" xfId="0" applyNumberFormat="1" applyFont="1" applyBorder="1" applyAlignment="1">
      <alignment horizontal="left"/>
    </xf>
    <xf numFmtId="171" fontId="3" fillId="0" borderId="0" xfId="0" applyNumberFormat="1" applyFont="1" applyBorder="1" applyAlignment="1">
      <alignment/>
    </xf>
    <xf numFmtId="171" fontId="3" fillId="0" borderId="1" xfId="0" applyNumberFormat="1" applyFont="1" applyBorder="1" applyAlignment="1">
      <alignment/>
    </xf>
    <xf numFmtId="0" fontId="11" fillId="0" borderId="2" xfId="0" applyFont="1" applyBorder="1" applyAlignment="1">
      <alignment/>
    </xf>
    <xf numFmtId="167" fontId="10" fillId="0" borderId="0" xfId="0" applyNumberFormat="1" applyFont="1" applyBorder="1" applyAlignment="1">
      <alignment/>
    </xf>
    <xf numFmtId="171" fontId="10" fillId="0" borderId="0" xfId="0" applyNumberFormat="1" applyFont="1" applyBorder="1" applyAlignment="1">
      <alignment/>
    </xf>
    <xf numFmtId="171" fontId="10" fillId="0" borderId="1" xfId="0" applyNumberFormat="1" applyFont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4" xfId="0" applyBorder="1" applyAlignment="1">
      <alignment/>
    </xf>
    <xf numFmtId="167" fontId="8" fillId="0" borderId="4" xfId="0" applyNumberFormat="1" applyFont="1" applyBorder="1" applyAlignment="1">
      <alignment/>
    </xf>
    <xf numFmtId="171" fontId="8" fillId="0" borderId="4" xfId="0" applyNumberFormat="1" applyFont="1" applyBorder="1" applyAlignment="1">
      <alignment/>
    </xf>
    <xf numFmtId="171" fontId="8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3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9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2" fontId="11" fillId="0" borderId="1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16.28125" style="0" customWidth="1"/>
    <col min="2" max="2" width="12.00390625" style="0" customWidth="1"/>
    <col min="3" max="3" width="11.7109375" style="0" customWidth="1"/>
    <col min="4" max="4" width="9.140625" style="16" customWidth="1"/>
    <col min="5" max="5" width="13.00390625" style="17" customWidth="1"/>
    <col min="6" max="6" width="12.7109375" style="0" customWidth="1"/>
    <col min="7" max="7" width="12.57421875" style="0" customWidth="1"/>
    <col min="8" max="8" width="12.421875" style="0" customWidth="1"/>
    <col min="9" max="9" width="11.57421875" style="0" customWidth="1"/>
    <col min="10" max="10" width="13.00390625" style="0" customWidth="1"/>
    <col min="11" max="11" width="12.00390625" style="0" customWidth="1"/>
    <col min="12" max="12" width="12.421875" style="0" customWidth="1"/>
    <col min="13" max="13" width="12.28125" style="0" customWidth="1"/>
    <col min="14" max="14" width="12.28125" style="0" bestFit="1" customWidth="1"/>
  </cols>
  <sheetData>
    <row r="1" ht="12.75">
      <c r="L1" s="92" t="s">
        <v>41</v>
      </c>
    </row>
    <row r="2" ht="12.75"/>
    <row r="3" spans="1:14" ht="12.75">
      <c r="A3" s="72"/>
      <c r="B3" s="73"/>
      <c r="C3" s="77"/>
      <c r="D3" s="84" t="s">
        <v>27</v>
      </c>
      <c r="E3" s="74">
        <v>2001</v>
      </c>
      <c r="F3" s="75">
        <v>2002</v>
      </c>
      <c r="G3" s="75">
        <v>2003</v>
      </c>
      <c r="H3" s="75">
        <v>2004</v>
      </c>
      <c r="I3" s="75">
        <v>2005</v>
      </c>
      <c r="J3" s="75">
        <v>2006</v>
      </c>
      <c r="K3" s="75">
        <v>2007</v>
      </c>
      <c r="L3" s="75">
        <v>2008</v>
      </c>
      <c r="M3" s="75">
        <v>2009</v>
      </c>
      <c r="N3" s="76">
        <v>2010</v>
      </c>
    </row>
    <row r="4" spans="1:14" ht="12.75">
      <c r="A4" s="93" t="s">
        <v>42</v>
      </c>
      <c r="B4" s="94"/>
      <c r="C4" s="78" t="s">
        <v>34</v>
      </c>
      <c r="D4" s="85"/>
      <c r="E4" s="31"/>
      <c r="F4" s="32"/>
      <c r="G4" s="32"/>
      <c r="H4" s="33">
        <v>149666</v>
      </c>
      <c r="I4" s="33">
        <f aca="true" t="shared" si="0" ref="I4:N4">H4+H4/100*3</f>
        <v>154155.98</v>
      </c>
      <c r="J4" s="33">
        <f t="shared" si="0"/>
        <v>158780.6594</v>
      </c>
      <c r="K4" s="33">
        <f t="shared" si="0"/>
        <v>163544.07918200002</v>
      </c>
      <c r="L4" s="33">
        <f t="shared" si="0"/>
        <v>168450.40155746002</v>
      </c>
      <c r="M4" s="33">
        <f t="shared" si="0"/>
        <v>173503.91360418382</v>
      </c>
      <c r="N4" s="34">
        <f t="shared" si="0"/>
        <v>178709.03101230934</v>
      </c>
    </row>
    <row r="5" spans="1:14" ht="12.75">
      <c r="A5" s="93" t="s">
        <v>33</v>
      </c>
      <c r="B5" s="94"/>
      <c r="C5" s="78"/>
      <c r="D5" s="85"/>
      <c r="E5" s="35"/>
      <c r="F5" s="30"/>
      <c r="G5" s="30"/>
      <c r="H5" s="36">
        <v>0.1</v>
      </c>
      <c r="I5" s="37">
        <v>0.167</v>
      </c>
      <c r="J5" s="37">
        <v>0.214</v>
      </c>
      <c r="K5" s="37">
        <v>0.218</v>
      </c>
      <c r="L5" s="37">
        <v>0.222</v>
      </c>
      <c r="M5" s="37">
        <v>0.226</v>
      </c>
      <c r="N5" s="38">
        <v>0.23</v>
      </c>
    </row>
    <row r="6" spans="1:14" ht="12.75">
      <c r="A6" s="93" t="s">
        <v>43</v>
      </c>
      <c r="B6" s="94"/>
      <c r="C6" s="95"/>
      <c r="D6" s="85"/>
      <c r="E6" s="39">
        <v>140677.67</v>
      </c>
      <c r="F6" s="40">
        <v>142760</v>
      </c>
      <c r="G6" s="39">
        <v>145981.6</v>
      </c>
      <c r="H6" s="40">
        <v>149666</v>
      </c>
      <c r="I6" s="41">
        <f aca="true" t="shared" si="1" ref="I6:N6">I4*I5/100*1000</f>
        <v>257440.48660000003</v>
      </c>
      <c r="J6" s="41">
        <f t="shared" si="1"/>
        <v>339790.611116</v>
      </c>
      <c r="K6" s="41">
        <f t="shared" si="1"/>
        <v>356526.09261676</v>
      </c>
      <c r="L6" s="41">
        <f t="shared" si="1"/>
        <v>373959.8914575612</v>
      </c>
      <c r="M6" s="41">
        <f t="shared" si="1"/>
        <v>392118.8447454554</v>
      </c>
      <c r="N6" s="42">
        <f t="shared" si="1"/>
        <v>411030.7713283115</v>
      </c>
    </row>
    <row r="7" spans="1:14" ht="12.75">
      <c r="A7" s="43"/>
      <c r="B7" s="32"/>
      <c r="C7" s="45"/>
      <c r="D7" s="86"/>
      <c r="E7" s="39"/>
      <c r="F7" s="44"/>
      <c r="G7" s="44"/>
      <c r="H7" s="44"/>
      <c r="I7" s="32"/>
      <c r="J7" s="32"/>
      <c r="K7" s="32"/>
      <c r="L7" s="32"/>
      <c r="M7" s="32"/>
      <c r="N7" s="45"/>
    </row>
    <row r="8" spans="1:14" ht="13.5" customHeight="1">
      <c r="A8" s="93" t="s">
        <v>44</v>
      </c>
      <c r="B8" s="94"/>
      <c r="C8" s="95"/>
      <c r="D8" s="86"/>
      <c r="E8" s="39"/>
      <c r="F8" s="40"/>
      <c r="G8" s="40"/>
      <c r="H8" s="40"/>
      <c r="I8" s="40"/>
      <c r="J8" s="40"/>
      <c r="K8" s="40"/>
      <c r="L8" s="40"/>
      <c r="M8" s="40"/>
      <c r="N8" s="46"/>
    </row>
    <row r="9" spans="1:14" ht="13.5" customHeight="1">
      <c r="A9" s="98" t="s">
        <v>0</v>
      </c>
      <c r="B9" s="99"/>
      <c r="C9" s="100"/>
      <c r="D9" s="86"/>
      <c r="E9" s="39">
        <v>7537.23</v>
      </c>
      <c r="F9" s="40">
        <v>7762.714</v>
      </c>
      <c r="G9" s="40">
        <v>8147.79</v>
      </c>
      <c r="H9" s="40">
        <v>8709.94</v>
      </c>
      <c r="I9" s="47">
        <f aca="true" t="shared" si="2" ref="I9:N17">H9+H9/100*3</f>
        <v>8971.2382</v>
      </c>
      <c r="J9" s="47">
        <f t="shared" si="2"/>
        <v>9240.375345999999</v>
      </c>
      <c r="K9" s="47">
        <f t="shared" si="2"/>
        <v>9517.586606379999</v>
      </c>
      <c r="L9" s="47">
        <f t="shared" si="2"/>
        <v>9803.114204571399</v>
      </c>
      <c r="M9" s="47">
        <f t="shared" si="2"/>
        <v>10097.20763070854</v>
      </c>
      <c r="N9" s="48">
        <f t="shared" si="2"/>
        <v>10400.123859629797</v>
      </c>
    </row>
    <row r="10" spans="1:14" ht="12.75">
      <c r="A10" s="104" t="s">
        <v>31</v>
      </c>
      <c r="B10" s="105"/>
      <c r="C10" s="106"/>
      <c r="D10" s="86">
        <v>0.1</v>
      </c>
      <c r="E10" s="39">
        <v>0</v>
      </c>
      <c r="F10" s="40">
        <v>5158.47</v>
      </c>
      <c r="G10" s="40">
        <v>9482.7</v>
      </c>
      <c r="H10" s="40">
        <v>9656.7</v>
      </c>
      <c r="I10" s="47">
        <v>10827.41</v>
      </c>
      <c r="J10" s="47">
        <f t="shared" si="2"/>
        <v>11152.2323</v>
      </c>
      <c r="K10" s="47">
        <f t="shared" si="2"/>
        <v>11486.799269</v>
      </c>
      <c r="L10" s="47">
        <f t="shared" si="2"/>
        <v>11831.403247069999</v>
      </c>
      <c r="M10" s="47">
        <f t="shared" si="2"/>
        <v>12186.345344482099</v>
      </c>
      <c r="N10" s="48">
        <f t="shared" si="2"/>
        <v>12551.935704816562</v>
      </c>
    </row>
    <row r="11" spans="1:14" ht="12.75">
      <c r="A11" s="98" t="s">
        <v>32</v>
      </c>
      <c r="B11" s="99"/>
      <c r="C11" s="100"/>
      <c r="D11" s="87"/>
      <c r="E11" s="40">
        <v>0</v>
      </c>
      <c r="F11" s="40">
        <v>2057.02</v>
      </c>
      <c r="G11" s="40">
        <v>3918.06</v>
      </c>
      <c r="H11" s="40">
        <v>4179.66</v>
      </c>
      <c r="I11" s="47">
        <v>4578.78</v>
      </c>
      <c r="J11" s="47">
        <f t="shared" si="2"/>
        <v>4716.1434</v>
      </c>
      <c r="K11" s="47">
        <f t="shared" si="2"/>
        <v>4857.627702</v>
      </c>
      <c r="L11" s="47">
        <f t="shared" si="2"/>
        <v>5003.3565330599995</v>
      </c>
      <c r="M11" s="47">
        <f t="shared" si="2"/>
        <v>5153.4572290518</v>
      </c>
      <c r="N11" s="48">
        <f t="shared" si="2"/>
        <v>5308.060945923354</v>
      </c>
    </row>
    <row r="12" spans="1:14" ht="12.75">
      <c r="A12" s="50" t="s">
        <v>1</v>
      </c>
      <c r="B12" s="32"/>
      <c r="C12" s="45"/>
      <c r="D12" s="86">
        <v>0.1</v>
      </c>
      <c r="E12" s="39">
        <v>2973.21</v>
      </c>
      <c r="F12" s="40">
        <v>3036.2</v>
      </c>
      <c r="G12" s="40">
        <v>3090.9</v>
      </c>
      <c r="H12" s="40">
        <v>3149.8</v>
      </c>
      <c r="I12" s="47">
        <f t="shared" si="2"/>
        <v>3244.2940000000003</v>
      </c>
      <c r="J12" s="47">
        <f t="shared" si="2"/>
        <v>3341.6228200000005</v>
      </c>
      <c r="K12" s="47">
        <f t="shared" si="2"/>
        <v>3441.8715046000007</v>
      </c>
      <c r="L12" s="47">
        <f t="shared" si="2"/>
        <v>3545.127649738001</v>
      </c>
      <c r="M12" s="47">
        <f t="shared" si="2"/>
        <v>3651.481479230141</v>
      </c>
      <c r="N12" s="48">
        <f t="shared" si="2"/>
        <v>3761.025923607045</v>
      </c>
    </row>
    <row r="13" spans="1:14" ht="12.75">
      <c r="A13" s="51" t="s">
        <v>2</v>
      </c>
      <c r="B13" s="32"/>
      <c r="C13" s="45"/>
      <c r="D13" s="86">
        <v>0.1</v>
      </c>
      <c r="E13" s="39">
        <v>819.1</v>
      </c>
      <c r="F13" s="40">
        <v>880.6</v>
      </c>
      <c r="G13" s="40">
        <v>795.2</v>
      </c>
      <c r="H13" s="40">
        <v>811.7</v>
      </c>
      <c r="I13" s="47">
        <f t="shared" si="2"/>
        <v>836.051</v>
      </c>
      <c r="J13" s="47">
        <f t="shared" si="2"/>
        <v>861.1325300000001</v>
      </c>
      <c r="K13" s="47">
        <f t="shared" si="2"/>
        <v>886.9665059000001</v>
      </c>
      <c r="L13" s="47">
        <f t="shared" si="2"/>
        <v>913.5755010770001</v>
      </c>
      <c r="M13" s="47">
        <f t="shared" si="2"/>
        <v>940.9827661093101</v>
      </c>
      <c r="N13" s="48">
        <f t="shared" si="2"/>
        <v>969.2122490925894</v>
      </c>
    </row>
    <row r="14" spans="1:14" ht="12.75">
      <c r="A14" s="98" t="s">
        <v>3</v>
      </c>
      <c r="B14" s="99"/>
      <c r="C14" s="100"/>
      <c r="D14" s="86">
        <v>0.1</v>
      </c>
      <c r="E14" s="39">
        <v>1669.16</v>
      </c>
      <c r="F14" s="40">
        <v>1689.5</v>
      </c>
      <c r="G14" s="40">
        <v>1719.9</v>
      </c>
      <c r="H14" s="40">
        <v>1750.7</v>
      </c>
      <c r="I14" s="47">
        <f t="shared" si="2"/>
        <v>1803.221</v>
      </c>
      <c r="J14" s="47">
        <f t="shared" si="2"/>
        <v>1857.31763</v>
      </c>
      <c r="K14" s="47">
        <f t="shared" si="2"/>
        <v>1913.0371589000001</v>
      </c>
      <c r="L14" s="47">
        <f t="shared" si="2"/>
        <v>1970.4282736670002</v>
      </c>
      <c r="M14" s="47">
        <f t="shared" si="2"/>
        <v>2029.5411218770103</v>
      </c>
      <c r="N14" s="48">
        <f t="shared" si="2"/>
        <v>2090.4273555333207</v>
      </c>
    </row>
    <row r="15" spans="1:14" ht="12.75">
      <c r="A15" s="98" t="s">
        <v>4</v>
      </c>
      <c r="B15" s="99"/>
      <c r="C15" s="100"/>
      <c r="D15" s="86">
        <v>0.1</v>
      </c>
      <c r="E15" s="39">
        <v>685.41</v>
      </c>
      <c r="F15" s="40">
        <v>704.5</v>
      </c>
      <c r="G15" s="40">
        <v>716.8</v>
      </c>
      <c r="H15" s="40">
        <v>727.3</v>
      </c>
      <c r="I15" s="47">
        <f t="shared" si="2"/>
        <v>749.1189999999999</v>
      </c>
      <c r="J15" s="47">
        <f t="shared" si="2"/>
        <v>771.5925699999999</v>
      </c>
      <c r="K15" s="47">
        <f t="shared" si="2"/>
        <v>794.7403470999999</v>
      </c>
      <c r="L15" s="47">
        <f t="shared" si="2"/>
        <v>818.5825575129999</v>
      </c>
      <c r="M15" s="47">
        <f t="shared" si="2"/>
        <v>843.1400342383898</v>
      </c>
      <c r="N15" s="48">
        <f t="shared" si="2"/>
        <v>868.4342352655415</v>
      </c>
    </row>
    <row r="16" spans="1:14" ht="12.75">
      <c r="A16" s="98" t="s">
        <v>5</v>
      </c>
      <c r="B16" s="99"/>
      <c r="C16" s="100"/>
      <c r="D16" s="86">
        <v>0.1</v>
      </c>
      <c r="E16" s="39">
        <v>722.15</v>
      </c>
      <c r="F16" s="40">
        <v>728.4</v>
      </c>
      <c r="G16" s="40">
        <v>737</v>
      </c>
      <c r="H16" s="40">
        <v>750.3</v>
      </c>
      <c r="I16" s="47">
        <f t="shared" si="2"/>
        <v>772.809</v>
      </c>
      <c r="J16" s="47">
        <f t="shared" si="2"/>
        <v>795.9932699999999</v>
      </c>
      <c r="K16" s="47">
        <f t="shared" si="2"/>
        <v>819.8730681</v>
      </c>
      <c r="L16" s="47">
        <f t="shared" si="2"/>
        <v>844.4692601429999</v>
      </c>
      <c r="M16" s="47">
        <f t="shared" si="2"/>
        <v>869.80333794729</v>
      </c>
      <c r="N16" s="48">
        <f t="shared" si="2"/>
        <v>895.8974380857087</v>
      </c>
    </row>
    <row r="17" spans="1:14" ht="12.75">
      <c r="A17" s="98" t="s">
        <v>6</v>
      </c>
      <c r="B17" s="99"/>
      <c r="C17" s="100"/>
      <c r="D17" s="86">
        <v>0.1</v>
      </c>
      <c r="E17" s="39">
        <v>489.51</v>
      </c>
      <c r="F17" s="40">
        <v>513</v>
      </c>
      <c r="G17" s="40">
        <v>516</v>
      </c>
      <c r="H17" s="40">
        <v>524.8</v>
      </c>
      <c r="I17" s="47">
        <f t="shared" si="2"/>
        <v>540.544</v>
      </c>
      <c r="J17" s="47">
        <f t="shared" si="2"/>
        <v>556.76032</v>
      </c>
      <c r="K17" s="47">
        <f t="shared" si="2"/>
        <v>573.4631296</v>
      </c>
      <c r="L17" s="47">
        <f t="shared" si="2"/>
        <v>590.667023488</v>
      </c>
      <c r="M17" s="47">
        <f t="shared" si="2"/>
        <v>608.38703419264</v>
      </c>
      <c r="N17" s="48">
        <f t="shared" si="2"/>
        <v>626.6386452184192</v>
      </c>
    </row>
    <row r="18" spans="1:14" ht="12.75">
      <c r="A18" s="98" t="s">
        <v>7</v>
      </c>
      <c r="B18" s="99"/>
      <c r="C18" s="100"/>
      <c r="D18" s="86"/>
      <c r="E18" s="39"/>
      <c r="F18" s="40"/>
      <c r="G18" s="40"/>
      <c r="H18" s="40"/>
      <c r="I18" s="47"/>
      <c r="J18" s="47"/>
      <c r="K18" s="47"/>
      <c r="L18" s="47"/>
      <c r="M18" s="47"/>
      <c r="N18" s="48"/>
    </row>
    <row r="19" spans="1:14" ht="12.75">
      <c r="A19" s="51"/>
      <c r="B19" s="108" t="s">
        <v>23</v>
      </c>
      <c r="C19" s="109"/>
      <c r="D19" s="86"/>
      <c r="E19" s="39">
        <v>249.41</v>
      </c>
      <c r="F19" s="40">
        <v>3229.26</v>
      </c>
      <c r="G19" s="40">
        <v>3234.06</v>
      </c>
      <c r="H19" s="40">
        <v>3240.66</v>
      </c>
      <c r="I19" s="47">
        <f aca="true" t="shared" si="3" ref="I19:N19">H19+H19/100*3</f>
        <v>3337.8797999999997</v>
      </c>
      <c r="J19" s="47">
        <f t="shared" si="3"/>
        <v>3438.016194</v>
      </c>
      <c r="K19" s="47">
        <f t="shared" si="3"/>
        <v>3541.1566798199997</v>
      </c>
      <c r="L19" s="47">
        <f t="shared" si="3"/>
        <v>3647.3913802146</v>
      </c>
      <c r="M19" s="47">
        <f t="shared" si="3"/>
        <v>3756.8131216210377</v>
      </c>
      <c r="N19" s="48">
        <f t="shared" si="3"/>
        <v>3869.517515269669</v>
      </c>
    </row>
    <row r="20" spans="1:14" ht="12.75">
      <c r="A20" s="51"/>
      <c r="B20" s="108" t="s">
        <v>24</v>
      </c>
      <c r="C20" s="109"/>
      <c r="D20" s="86"/>
      <c r="E20" s="39">
        <v>2515.56</v>
      </c>
      <c r="F20" s="40">
        <v>2514.23</v>
      </c>
      <c r="G20" s="40">
        <v>2520.43</v>
      </c>
      <c r="H20" s="40">
        <v>2526.73</v>
      </c>
      <c r="I20" s="47">
        <f aca="true" t="shared" si="4" ref="I20:N22">H20+H20/100*3</f>
        <v>2602.5319</v>
      </c>
      <c r="J20" s="47">
        <f t="shared" si="4"/>
        <v>2680.607857</v>
      </c>
      <c r="K20" s="47">
        <f t="shared" si="4"/>
        <v>2761.02609271</v>
      </c>
      <c r="L20" s="47">
        <f t="shared" si="4"/>
        <v>2843.8568754913</v>
      </c>
      <c r="M20" s="47">
        <f t="shared" si="4"/>
        <v>2929.172581756039</v>
      </c>
      <c r="N20" s="48">
        <f t="shared" si="4"/>
        <v>3017.0477592087204</v>
      </c>
    </row>
    <row r="21" spans="1:14" ht="12.75">
      <c r="A21" s="51"/>
      <c r="B21" s="108" t="s">
        <v>25</v>
      </c>
      <c r="C21" s="109"/>
      <c r="D21" s="86"/>
      <c r="E21" s="39">
        <v>106.1</v>
      </c>
      <c r="F21" s="40">
        <v>853.58</v>
      </c>
      <c r="G21" s="40">
        <v>878.46</v>
      </c>
      <c r="H21" s="40">
        <v>888.35</v>
      </c>
      <c r="I21" s="47">
        <f t="shared" si="4"/>
        <v>915.0005</v>
      </c>
      <c r="J21" s="47">
        <f t="shared" si="4"/>
        <v>942.450515</v>
      </c>
      <c r="K21" s="47">
        <f t="shared" si="4"/>
        <v>970.72403045</v>
      </c>
      <c r="L21" s="47">
        <f t="shared" si="4"/>
        <v>999.8457513635</v>
      </c>
      <c r="M21" s="47">
        <f t="shared" si="4"/>
        <v>1029.8411239044049</v>
      </c>
      <c r="N21" s="48">
        <f t="shared" si="4"/>
        <v>1060.736357621537</v>
      </c>
    </row>
    <row r="22" spans="1:14" ht="12.75">
      <c r="A22" s="51"/>
      <c r="B22" s="108" t="s">
        <v>26</v>
      </c>
      <c r="C22" s="109"/>
      <c r="D22" s="86"/>
      <c r="E22" s="39">
        <v>3374.15</v>
      </c>
      <c r="F22" s="40">
        <v>3379.91</v>
      </c>
      <c r="G22" s="40">
        <v>3403.6</v>
      </c>
      <c r="H22" s="40">
        <v>3424.14</v>
      </c>
      <c r="I22" s="47">
        <f t="shared" si="4"/>
        <v>3526.8642</v>
      </c>
      <c r="J22" s="47">
        <f t="shared" si="4"/>
        <v>3632.670126</v>
      </c>
      <c r="K22" s="47">
        <f t="shared" si="4"/>
        <v>3741.65022978</v>
      </c>
      <c r="L22" s="47">
        <f t="shared" si="4"/>
        <v>3853.8997366733997</v>
      </c>
      <c r="M22" s="47">
        <f t="shared" si="4"/>
        <v>3969.5167287736017</v>
      </c>
      <c r="N22" s="48">
        <f t="shared" si="4"/>
        <v>4088.60223063681</v>
      </c>
    </row>
    <row r="23" spans="1:14" ht="12.75">
      <c r="A23" s="98" t="s">
        <v>22</v>
      </c>
      <c r="B23" s="99"/>
      <c r="C23" s="100"/>
      <c r="D23" s="86">
        <v>0.1</v>
      </c>
      <c r="E23" s="39">
        <v>12302.64</v>
      </c>
      <c r="F23" s="40">
        <v>11300</v>
      </c>
      <c r="G23" s="40">
        <v>11170</v>
      </c>
      <c r="H23" s="40">
        <v>11090</v>
      </c>
      <c r="I23" s="47">
        <f aca="true" t="shared" si="5" ref="I23:N23">H23+H23/100*3</f>
        <v>11422.7</v>
      </c>
      <c r="J23" s="47">
        <f t="shared" si="5"/>
        <v>11765.381000000001</v>
      </c>
      <c r="K23" s="47">
        <f t="shared" si="5"/>
        <v>12118.34243</v>
      </c>
      <c r="L23" s="47">
        <f t="shared" si="5"/>
        <v>12481.8927029</v>
      </c>
      <c r="M23" s="47">
        <f t="shared" si="5"/>
        <v>12856.349483987</v>
      </c>
      <c r="N23" s="48">
        <f t="shared" si="5"/>
        <v>13242.03996850661</v>
      </c>
    </row>
    <row r="24" spans="1:14" ht="12.75">
      <c r="A24" s="51"/>
      <c r="B24" s="32"/>
      <c r="C24" s="45"/>
      <c r="D24" s="86"/>
      <c r="E24" s="39"/>
      <c r="F24" s="40"/>
      <c r="G24" s="40"/>
      <c r="H24" s="40"/>
      <c r="I24" s="47"/>
      <c r="J24" s="47"/>
      <c r="K24" s="47"/>
      <c r="L24" s="47"/>
      <c r="M24" s="47"/>
      <c r="N24" s="48"/>
    </row>
    <row r="25" spans="1:14" ht="12.75">
      <c r="A25" s="101" t="s">
        <v>45</v>
      </c>
      <c r="B25" s="102"/>
      <c r="C25" s="103"/>
      <c r="D25" s="86"/>
      <c r="E25" s="39"/>
      <c r="F25" s="40"/>
      <c r="G25" s="40"/>
      <c r="H25" s="40"/>
      <c r="I25" s="47"/>
      <c r="J25" s="47"/>
      <c r="K25" s="47"/>
      <c r="L25" s="47"/>
      <c r="M25" s="47"/>
      <c r="N25" s="48"/>
    </row>
    <row r="26" spans="1:14" ht="12.75">
      <c r="A26" s="104" t="s">
        <v>29</v>
      </c>
      <c r="B26" s="105"/>
      <c r="C26" s="106"/>
      <c r="D26" s="86">
        <v>0.1</v>
      </c>
      <c r="E26" s="39">
        <v>22989.31</v>
      </c>
      <c r="F26" s="40">
        <v>29236.5</v>
      </c>
      <c r="G26" s="40">
        <v>32200</v>
      </c>
      <c r="H26" s="40">
        <v>34320</v>
      </c>
      <c r="I26" s="47">
        <f aca="true" t="shared" si="6" ref="I26:N26">H26+H26/100*3</f>
        <v>35349.6</v>
      </c>
      <c r="J26" s="47">
        <f t="shared" si="6"/>
        <v>36410.087999999996</v>
      </c>
      <c r="K26" s="47">
        <f t="shared" si="6"/>
        <v>37502.39064</v>
      </c>
      <c r="L26" s="47">
        <f t="shared" si="6"/>
        <v>38627.4623592</v>
      </c>
      <c r="M26" s="47">
        <f t="shared" si="6"/>
        <v>39786.286229976</v>
      </c>
      <c r="N26" s="48">
        <f t="shared" si="6"/>
        <v>40979.87481687528</v>
      </c>
    </row>
    <row r="27" spans="1:14" ht="12.75" customHeight="1">
      <c r="A27" s="107" t="s">
        <v>30</v>
      </c>
      <c r="B27" s="108"/>
      <c r="C27" s="109"/>
      <c r="D27" s="86">
        <v>0.1</v>
      </c>
      <c r="E27" s="39">
        <v>0</v>
      </c>
      <c r="F27" s="40">
        <v>27439</v>
      </c>
      <c r="G27" s="52">
        <v>22353.25</v>
      </c>
      <c r="H27" s="14">
        <v>36900</v>
      </c>
      <c r="I27" s="21">
        <v>53370</v>
      </c>
      <c r="J27" s="21">
        <v>45135</v>
      </c>
      <c r="K27" s="21">
        <v>45135</v>
      </c>
      <c r="L27" s="21">
        <v>45135</v>
      </c>
      <c r="M27" s="21">
        <v>17700</v>
      </c>
      <c r="N27" s="53">
        <v>0</v>
      </c>
    </row>
    <row r="28" spans="1:14" ht="12.75" customHeight="1">
      <c r="A28" s="54"/>
      <c r="B28" s="32"/>
      <c r="C28" s="45"/>
      <c r="D28" s="85"/>
      <c r="E28" s="31"/>
      <c r="F28" s="40"/>
      <c r="G28" s="52"/>
      <c r="H28" s="15"/>
      <c r="I28" s="13"/>
      <c r="J28" s="13"/>
      <c r="K28" s="13"/>
      <c r="L28" s="13"/>
      <c r="M28" s="13"/>
      <c r="N28" s="55"/>
    </row>
    <row r="29" spans="1:14" ht="12.75">
      <c r="A29" s="101" t="s">
        <v>46</v>
      </c>
      <c r="B29" s="102"/>
      <c r="C29" s="103"/>
      <c r="D29" s="85"/>
      <c r="E29" s="31"/>
      <c r="F29" s="40"/>
      <c r="G29" s="40"/>
      <c r="H29" s="40"/>
      <c r="I29" s="40"/>
      <c r="J29" s="40"/>
      <c r="K29" s="40"/>
      <c r="L29" s="40"/>
      <c r="M29" s="40"/>
      <c r="N29" s="46"/>
    </row>
    <row r="30" spans="1:14" ht="12.75">
      <c r="A30" s="104" t="s">
        <v>37</v>
      </c>
      <c r="B30" s="105"/>
      <c r="C30" s="106"/>
      <c r="D30" s="86">
        <v>0.1</v>
      </c>
      <c r="E30" s="31"/>
      <c r="F30" s="40"/>
      <c r="G30" s="40"/>
      <c r="H30" s="40"/>
      <c r="I30" s="47">
        <v>20000</v>
      </c>
      <c r="J30" s="47">
        <v>20000</v>
      </c>
      <c r="K30" s="47">
        <v>20000</v>
      </c>
      <c r="L30" s="47">
        <v>20000</v>
      </c>
      <c r="M30" s="47">
        <v>20000</v>
      </c>
      <c r="N30" s="48">
        <v>20000</v>
      </c>
    </row>
    <row r="31" spans="1:14" ht="12.75">
      <c r="A31" s="50" t="s">
        <v>8</v>
      </c>
      <c r="B31" s="56" t="s">
        <v>28</v>
      </c>
      <c r="C31" s="79"/>
      <c r="D31" s="88"/>
      <c r="E31" s="57"/>
      <c r="F31" s="57"/>
      <c r="G31" s="57"/>
      <c r="H31" s="40"/>
      <c r="I31" s="40"/>
      <c r="J31" s="40"/>
      <c r="K31" s="40"/>
      <c r="L31" s="40"/>
      <c r="M31" s="40"/>
      <c r="N31" s="46"/>
    </row>
    <row r="32" spans="1:14" ht="12.75">
      <c r="A32" s="98" t="s">
        <v>9</v>
      </c>
      <c r="B32" s="99"/>
      <c r="C32" s="100"/>
      <c r="D32" s="85"/>
      <c r="E32" s="39">
        <v>6380.6</v>
      </c>
      <c r="F32" s="40">
        <v>7135.74</v>
      </c>
      <c r="G32" s="40">
        <v>8020.89</v>
      </c>
      <c r="H32" s="40">
        <v>8839.45</v>
      </c>
      <c r="I32" s="47">
        <f aca="true" t="shared" si="7" ref="I32:N33">H32+H32/100*3</f>
        <v>9104.6335</v>
      </c>
      <c r="J32" s="47">
        <f t="shared" si="7"/>
        <v>9377.772505</v>
      </c>
      <c r="K32" s="47">
        <f t="shared" si="7"/>
        <v>9659.105680150002</v>
      </c>
      <c r="L32" s="47">
        <f t="shared" si="7"/>
        <v>9948.878850554502</v>
      </c>
      <c r="M32" s="47">
        <f t="shared" si="7"/>
        <v>10247.345216071137</v>
      </c>
      <c r="N32" s="48">
        <f t="shared" si="7"/>
        <v>10554.765572553271</v>
      </c>
    </row>
    <row r="33" spans="1:14" ht="12.75">
      <c r="A33" s="98" t="s">
        <v>10</v>
      </c>
      <c r="B33" s="99"/>
      <c r="C33" s="100"/>
      <c r="D33" s="85"/>
      <c r="E33" s="39">
        <v>23782.05</v>
      </c>
      <c r="F33" s="40">
        <v>24258</v>
      </c>
      <c r="G33" s="40">
        <v>24745</v>
      </c>
      <c r="H33" s="40">
        <v>25254</v>
      </c>
      <c r="I33" s="47">
        <f t="shared" si="7"/>
        <v>26011.62</v>
      </c>
      <c r="J33" s="47">
        <f t="shared" si="7"/>
        <v>26791.9686</v>
      </c>
      <c r="K33" s="47">
        <f t="shared" si="7"/>
        <v>27595.727658</v>
      </c>
      <c r="L33" s="47">
        <f t="shared" si="7"/>
        <v>28423.59948774</v>
      </c>
      <c r="M33" s="47">
        <f t="shared" si="7"/>
        <v>29276.307472372202</v>
      </c>
      <c r="N33" s="48">
        <f t="shared" si="7"/>
        <v>30154.59669654337</v>
      </c>
    </row>
    <row r="34" spans="1:14" ht="12.75">
      <c r="A34" s="49" t="s">
        <v>36</v>
      </c>
      <c r="B34" s="58" t="s">
        <v>28</v>
      </c>
      <c r="C34" s="80"/>
      <c r="D34" s="89"/>
      <c r="E34" s="59"/>
      <c r="F34" s="32"/>
      <c r="G34" s="32"/>
      <c r="H34" s="32"/>
      <c r="I34" s="60"/>
      <c r="J34" s="60"/>
      <c r="K34" s="47"/>
      <c r="L34" s="47"/>
      <c r="M34" s="47"/>
      <c r="N34" s="48"/>
    </row>
    <row r="35" spans="1:14" ht="12.75" hidden="1">
      <c r="A35" s="50" t="s">
        <v>11</v>
      </c>
      <c r="B35" s="32"/>
      <c r="C35" s="45"/>
      <c r="D35" s="85"/>
      <c r="E35" s="39"/>
      <c r="F35" s="40"/>
      <c r="G35" s="40"/>
      <c r="H35" s="40"/>
      <c r="I35" s="47"/>
      <c r="J35" s="47"/>
      <c r="K35" s="47"/>
      <c r="L35" s="47"/>
      <c r="M35" s="47"/>
      <c r="N35" s="48"/>
    </row>
    <row r="36" spans="1:14" ht="12.75" hidden="1">
      <c r="A36" s="50" t="s">
        <v>12</v>
      </c>
      <c r="B36" s="32"/>
      <c r="C36" s="45"/>
      <c r="D36" s="85"/>
      <c r="E36" s="39"/>
      <c r="F36" s="40"/>
      <c r="G36" s="40"/>
      <c r="H36" s="40"/>
      <c r="I36" s="47"/>
      <c r="J36" s="47"/>
      <c r="K36" s="47"/>
      <c r="L36" s="47"/>
      <c r="M36" s="47"/>
      <c r="N36" s="48"/>
    </row>
    <row r="37" spans="1:14" ht="12.75" hidden="1">
      <c r="A37" s="50" t="s">
        <v>13</v>
      </c>
      <c r="B37" s="32"/>
      <c r="C37" s="45"/>
      <c r="D37" s="85"/>
      <c r="E37" s="39"/>
      <c r="F37" s="40"/>
      <c r="G37" s="40"/>
      <c r="H37" s="40"/>
      <c r="I37" s="47"/>
      <c r="J37" s="47"/>
      <c r="K37" s="47"/>
      <c r="L37" s="47"/>
      <c r="M37" s="47"/>
      <c r="N37" s="48"/>
    </row>
    <row r="38" spans="1:14" ht="12.75" hidden="1">
      <c r="A38" s="50" t="s">
        <v>14</v>
      </c>
      <c r="B38" s="32"/>
      <c r="C38" s="45"/>
      <c r="D38" s="85"/>
      <c r="E38" s="39"/>
      <c r="F38" s="40"/>
      <c r="G38" s="40"/>
      <c r="H38" s="40"/>
      <c r="I38" s="47"/>
      <c r="J38" s="47"/>
      <c r="K38" s="47"/>
      <c r="L38" s="47"/>
      <c r="M38" s="47"/>
      <c r="N38" s="48"/>
    </row>
    <row r="39" spans="1:14" ht="12.75" hidden="1">
      <c r="A39" s="50" t="s">
        <v>15</v>
      </c>
      <c r="B39" s="32"/>
      <c r="C39" s="45"/>
      <c r="D39" s="85"/>
      <c r="E39" s="39"/>
      <c r="F39" s="40"/>
      <c r="G39" s="40"/>
      <c r="H39" s="40"/>
      <c r="I39" s="47"/>
      <c r="J39" s="47"/>
      <c r="K39" s="47"/>
      <c r="L39" s="47"/>
      <c r="M39" s="47"/>
      <c r="N39" s="48"/>
    </row>
    <row r="40" spans="1:14" ht="12.75" hidden="1">
      <c r="A40" s="50" t="s">
        <v>16</v>
      </c>
      <c r="B40" s="32"/>
      <c r="C40" s="45"/>
      <c r="D40" s="85"/>
      <c r="E40" s="39"/>
      <c r="F40" s="40"/>
      <c r="G40" s="40"/>
      <c r="H40" s="40"/>
      <c r="I40" s="47"/>
      <c r="J40" s="47"/>
      <c r="K40" s="47"/>
      <c r="L40" s="47"/>
      <c r="M40" s="47"/>
      <c r="N40" s="48"/>
    </row>
    <row r="41" spans="1:14" ht="12.75" hidden="1">
      <c r="A41" s="50" t="s">
        <v>17</v>
      </c>
      <c r="B41" s="32"/>
      <c r="C41" s="45"/>
      <c r="D41" s="85"/>
      <c r="E41" s="39"/>
      <c r="F41" s="40"/>
      <c r="G41" s="40"/>
      <c r="H41" s="40"/>
      <c r="I41" s="47"/>
      <c r="J41" s="47"/>
      <c r="K41" s="47"/>
      <c r="L41" s="47"/>
      <c r="M41" s="47"/>
      <c r="N41" s="48"/>
    </row>
    <row r="42" spans="1:14" ht="12.75" hidden="1">
      <c r="A42" s="50" t="s">
        <v>18</v>
      </c>
      <c r="B42" s="32"/>
      <c r="C42" s="45"/>
      <c r="D42" s="85"/>
      <c r="E42" s="39"/>
      <c r="F42" s="40"/>
      <c r="G42" s="40"/>
      <c r="H42" s="40"/>
      <c r="I42" s="47"/>
      <c r="J42" s="47"/>
      <c r="K42" s="47"/>
      <c r="L42" s="47"/>
      <c r="M42" s="47"/>
      <c r="N42" s="48"/>
    </row>
    <row r="43" spans="1:14" ht="12.75">
      <c r="A43" s="51"/>
      <c r="B43" s="32"/>
      <c r="C43" s="45"/>
      <c r="D43" s="85"/>
      <c r="E43" s="39"/>
      <c r="F43" s="40"/>
      <c r="G43" s="40"/>
      <c r="H43" s="40"/>
      <c r="I43" s="47"/>
      <c r="J43" s="47"/>
      <c r="K43" s="47"/>
      <c r="L43" s="47"/>
      <c r="M43" s="47"/>
      <c r="N43" s="48"/>
    </row>
    <row r="44" spans="1:14" ht="12.75">
      <c r="A44" s="51"/>
      <c r="B44" s="32"/>
      <c r="C44" s="81" t="s">
        <v>35</v>
      </c>
      <c r="D44" s="85"/>
      <c r="E44" s="39">
        <f>SUM(E6:E33)</f>
        <v>227273.26000000004</v>
      </c>
      <c r="F44" s="39">
        <f>SUM(F6:F33)</f>
        <v>274636.624</v>
      </c>
      <c r="G44" s="39">
        <f>SUM(G6:G33)</f>
        <v>283631.64</v>
      </c>
      <c r="H44" s="39">
        <f>SUM(H6:H33)</f>
        <v>306410.23000000004</v>
      </c>
      <c r="I44" s="61">
        <f aca="true" t="shared" si="8" ref="I44:N44">SUM(I6:I33)</f>
        <v>455404.78270000004</v>
      </c>
      <c r="J44" s="61">
        <f t="shared" si="8"/>
        <v>533257.736099</v>
      </c>
      <c r="K44" s="61">
        <f t="shared" si="8"/>
        <v>553843.18134925</v>
      </c>
      <c r="L44" s="61">
        <f t="shared" si="8"/>
        <v>575242.4428520259</v>
      </c>
      <c r="M44" s="61">
        <f t="shared" si="8"/>
        <v>570050.822681754</v>
      </c>
      <c r="N44" s="62">
        <f t="shared" si="8"/>
        <v>575469.7086026991</v>
      </c>
    </row>
    <row r="45" spans="1:14" ht="12.75">
      <c r="A45" s="63" t="s">
        <v>40</v>
      </c>
      <c r="B45" s="32"/>
      <c r="C45" s="82"/>
      <c r="D45" s="90" t="s">
        <v>39</v>
      </c>
      <c r="E45" s="64">
        <f aca="true" t="shared" si="9" ref="E45:N45">SUM(E9:E23)+E32+E33</f>
        <v>63606.28</v>
      </c>
      <c r="F45" s="64">
        <f t="shared" si="9"/>
        <v>75201.12400000001</v>
      </c>
      <c r="G45" s="64">
        <f t="shared" si="9"/>
        <v>83096.79000000001</v>
      </c>
      <c r="H45" s="64">
        <f t="shared" si="9"/>
        <v>85524.23</v>
      </c>
      <c r="I45" s="65">
        <f t="shared" si="9"/>
        <v>89244.6961</v>
      </c>
      <c r="J45" s="65">
        <f t="shared" si="9"/>
        <v>91922.036983</v>
      </c>
      <c r="K45" s="65">
        <f t="shared" si="9"/>
        <v>94679.69809249001</v>
      </c>
      <c r="L45" s="65">
        <f t="shared" si="9"/>
        <v>97520.08903526468</v>
      </c>
      <c r="M45" s="65">
        <f t="shared" si="9"/>
        <v>100445.69170632266</v>
      </c>
      <c r="N45" s="66">
        <f t="shared" si="9"/>
        <v>103459.06245751231</v>
      </c>
    </row>
    <row r="46" spans="1:14" ht="12.75">
      <c r="A46" s="67"/>
      <c r="B46" s="68"/>
      <c r="C46" s="83" t="s">
        <v>38</v>
      </c>
      <c r="D46" s="91"/>
      <c r="E46" s="69">
        <f aca="true" t="shared" si="10" ref="E46:N46">E44-(E10+E11)</f>
        <v>227273.26000000004</v>
      </c>
      <c r="F46" s="69">
        <f t="shared" si="10"/>
        <v>267421.134</v>
      </c>
      <c r="G46" s="69">
        <f t="shared" si="10"/>
        <v>270230.88</v>
      </c>
      <c r="H46" s="69">
        <f t="shared" si="10"/>
        <v>292573.87000000005</v>
      </c>
      <c r="I46" s="70">
        <f t="shared" si="10"/>
        <v>439998.59270000004</v>
      </c>
      <c r="J46" s="70">
        <f t="shared" si="10"/>
        <v>517389.360399</v>
      </c>
      <c r="K46" s="70">
        <f t="shared" si="10"/>
        <v>537498.75437825</v>
      </c>
      <c r="L46" s="70">
        <f t="shared" si="10"/>
        <v>558407.6830718959</v>
      </c>
      <c r="M46" s="70">
        <f t="shared" si="10"/>
        <v>552711.0201082202</v>
      </c>
      <c r="N46" s="71">
        <f t="shared" si="10"/>
        <v>557609.7119519592</v>
      </c>
    </row>
    <row r="47" spans="1:14" ht="12.75">
      <c r="A47" s="1"/>
      <c r="B47" s="28"/>
      <c r="D47" s="29"/>
      <c r="F47" s="4"/>
      <c r="G47" s="4"/>
      <c r="H47" s="4"/>
      <c r="I47" s="4"/>
      <c r="J47" s="4"/>
      <c r="K47" s="4"/>
      <c r="L47" s="4"/>
      <c r="M47" s="4"/>
      <c r="N47" s="4"/>
    </row>
    <row r="48" spans="1:14" ht="12.75">
      <c r="A48" s="1"/>
      <c r="F48" s="4"/>
      <c r="G48" s="4"/>
      <c r="H48" s="4"/>
      <c r="I48" s="4"/>
      <c r="J48" s="4"/>
      <c r="K48" s="4"/>
      <c r="L48" s="4"/>
      <c r="M48" s="4"/>
      <c r="N48" s="4"/>
    </row>
    <row r="49" spans="1:14" ht="12.75">
      <c r="A49" s="1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110" t="s">
        <v>47</v>
      </c>
      <c r="B50" s="110"/>
      <c r="C50" s="110"/>
      <c r="D50" s="110"/>
      <c r="E50" s="18"/>
      <c r="F50" s="5"/>
      <c r="G50" s="5"/>
      <c r="H50" s="4"/>
      <c r="I50" s="4"/>
      <c r="J50" s="4"/>
      <c r="K50" s="4"/>
      <c r="L50" s="4"/>
      <c r="M50" s="4"/>
      <c r="N50" s="4"/>
    </row>
    <row r="51" spans="1:15" ht="12.75">
      <c r="A51" s="97" t="s">
        <v>19</v>
      </c>
      <c r="B51" s="97"/>
      <c r="C51" s="97"/>
      <c r="D51" s="19"/>
      <c r="F51" s="6">
        <v>47839</v>
      </c>
      <c r="G51" s="8">
        <v>49322</v>
      </c>
      <c r="H51" s="4">
        <v>51581</v>
      </c>
      <c r="I51" s="4"/>
      <c r="J51" s="4"/>
      <c r="K51" s="4"/>
      <c r="L51" s="4"/>
      <c r="M51" s="4"/>
      <c r="N51" s="4"/>
      <c r="O51" s="2"/>
    </row>
    <row r="52" spans="1:15" ht="12.75">
      <c r="A52" s="97" t="s">
        <v>20</v>
      </c>
      <c r="B52" s="97"/>
      <c r="C52" s="97"/>
      <c r="D52" s="19"/>
      <c r="F52" s="6">
        <v>3000</v>
      </c>
      <c r="G52" s="8">
        <v>3000</v>
      </c>
      <c r="H52" s="4">
        <v>3000</v>
      </c>
      <c r="I52" s="4"/>
      <c r="J52" s="4"/>
      <c r="K52" s="4"/>
      <c r="L52" s="4"/>
      <c r="M52" s="4"/>
      <c r="N52" s="4"/>
      <c r="O52" s="2"/>
    </row>
    <row r="53" spans="1:15" ht="12.75">
      <c r="A53" s="97" t="s">
        <v>21</v>
      </c>
      <c r="B53" s="97"/>
      <c r="C53" s="97"/>
      <c r="D53" s="19"/>
      <c r="F53" s="7">
        <v>1269</v>
      </c>
      <c r="G53" s="8">
        <v>1300</v>
      </c>
      <c r="H53" s="4">
        <v>1450</v>
      </c>
      <c r="I53" s="4"/>
      <c r="J53" s="4"/>
      <c r="K53" s="4"/>
      <c r="L53" s="4"/>
      <c r="M53" s="4"/>
      <c r="N53" s="4"/>
      <c r="O53" s="2"/>
    </row>
    <row r="54" spans="1:14" ht="12.75">
      <c r="A54" s="1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1"/>
      <c r="F55" s="3"/>
      <c r="G55" s="3"/>
      <c r="H55" s="3"/>
      <c r="I55" s="3"/>
      <c r="J55" s="3"/>
      <c r="K55" s="3"/>
      <c r="L55" s="3"/>
      <c r="M55" s="3"/>
      <c r="N55" s="3"/>
    </row>
    <row r="56" ht="12.75">
      <c r="A56" s="1"/>
    </row>
    <row r="57" spans="1:14" s="22" customFormat="1" ht="12.75">
      <c r="A57" s="96"/>
      <c r="B57" s="96"/>
      <c r="C57" s="96"/>
      <c r="D57" s="96"/>
      <c r="E57" s="23"/>
      <c r="F57" s="24"/>
      <c r="G57" s="25"/>
      <c r="H57" s="26"/>
      <c r="I57" s="20"/>
      <c r="J57" s="27"/>
      <c r="K57" s="27"/>
      <c r="L57" s="27"/>
      <c r="M57" s="27"/>
      <c r="N57" s="27"/>
    </row>
    <row r="58" spans="1:2" ht="12.75">
      <c r="A58" s="9"/>
      <c r="B58" s="9"/>
    </row>
    <row r="59" spans="1:2" ht="12.75">
      <c r="A59" s="10"/>
      <c r="B59" s="10"/>
    </row>
    <row r="60" spans="1:2" ht="12.75">
      <c r="A60" s="11"/>
      <c r="B60" s="11"/>
    </row>
    <row r="61" spans="1:2" ht="12.75">
      <c r="A61" s="11"/>
      <c r="B61" s="12"/>
    </row>
    <row r="62" spans="1:2" ht="12.75">
      <c r="A62" s="11"/>
      <c r="B62" s="12"/>
    </row>
    <row r="63" spans="1:2" ht="12.75">
      <c r="A63" s="11"/>
      <c r="B63" s="12"/>
    </row>
    <row r="64" spans="1:2" ht="12.75">
      <c r="A64" s="11"/>
      <c r="B64" s="12"/>
    </row>
  </sheetData>
  <mergeCells count="29">
    <mergeCell ref="A50:D50"/>
    <mergeCell ref="A29:C29"/>
    <mergeCell ref="A30:C30"/>
    <mergeCell ref="A32:C32"/>
    <mergeCell ref="A33:C33"/>
    <mergeCell ref="A9:C9"/>
    <mergeCell ref="A17:C17"/>
    <mergeCell ref="A8:C8"/>
    <mergeCell ref="A18:C18"/>
    <mergeCell ref="A10:C10"/>
    <mergeCell ref="A11:C11"/>
    <mergeCell ref="A14:C14"/>
    <mergeCell ref="A16:C16"/>
    <mergeCell ref="A15:C15"/>
    <mergeCell ref="A27:C27"/>
    <mergeCell ref="B19:C19"/>
    <mergeCell ref="B20:C20"/>
    <mergeCell ref="B21:C21"/>
    <mergeCell ref="B22:C22"/>
    <mergeCell ref="A4:B4"/>
    <mergeCell ref="A5:B5"/>
    <mergeCell ref="A6:C6"/>
    <mergeCell ref="A57:D57"/>
    <mergeCell ref="A51:C51"/>
    <mergeCell ref="A52:C52"/>
    <mergeCell ref="A53:C53"/>
    <mergeCell ref="A23:C23"/>
    <mergeCell ref="A25:C25"/>
    <mergeCell ref="A26:C26"/>
  </mergeCells>
  <printOptions/>
  <pageMargins left="0.3937007874015748" right="0.4724409448818898" top="0.7480314960629921" bottom="0.7086614173228347" header="0.35433070866141736" footer="0.5118110236220472"/>
  <pageSetup fitToHeight="1" fitToWidth="1" horizontalDpi="600" verticalDpi="600" orientation="landscape" paperSize="9" scale="80" r:id="rId3"/>
  <headerFooter alignWithMargins="0">
    <oddHeader>&amp;CVýhľad príspevkov SR do OECD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MZV</dc:creator>
  <cp:keywords/>
  <dc:description/>
  <cp:lastModifiedBy>vzor</cp:lastModifiedBy>
  <cp:lastPrinted>2005-04-14T13:54:12Z</cp:lastPrinted>
  <dcterms:created xsi:type="dcterms:W3CDTF">2004-01-27T08:28:29Z</dcterms:created>
  <dcterms:modified xsi:type="dcterms:W3CDTF">2005-05-09T10:46:16Z</dcterms:modified>
  <cp:category/>
  <cp:version/>
  <cp:contentType/>
  <cp:contentStatus/>
</cp:coreProperties>
</file>