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8460" windowHeight="6795" tabRatio="590" activeTab="2"/>
  </bookViews>
  <sheets>
    <sheet name="Koeficienty-špeciálne školy" sheetId="1" r:id="rId1"/>
    <sheet name="Koeficienty-školy" sheetId="2" r:id="rId2"/>
    <sheet name="Koeficienty-školské-zar" sheetId="3" r:id="rId3"/>
  </sheets>
  <definedNames>
    <definedName name="kensk1">'Koeficienty-školy'!#REF!</definedName>
    <definedName name="kensk10">'Koeficienty-školy'!$J$17</definedName>
    <definedName name="kensk2">'Koeficienty-školy'!#REF!</definedName>
    <definedName name="kensk3">'Koeficienty-školy'!$J$8</definedName>
    <definedName name="kensk4">'Koeficienty-školy'!$J$9</definedName>
    <definedName name="kensk5">'Koeficienty-školy'!$J$10</definedName>
    <definedName name="kensk6">'Koeficienty-školy'!$J$11</definedName>
    <definedName name="kensk7">'Koeficienty-školy'!$J$14</definedName>
    <definedName name="kensk8">'Koeficienty-školy'!$J$16</definedName>
    <definedName name="kensk9">'Koeficienty-školy'!#REF!</definedName>
    <definedName name="kpnsk1">'Koeficienty-školy'!#REF!</definedName>
    <definedName name="kpnsk10">'Koeficienty-školy'!$I$17</definedName>
    <definedName name="kpnsk2">'Koeficienty-školy'!#REF!</definedName>
    <definedName name="kpnsk3">'Koeficienty-školy'!$I$8</definedName>
    <definedName name="kpnsk4">'Koeficienty-školy'!$I$9</definedName>
    <definedName name="kpnsk5">'Koeficienty-školy'!$I$10</definedName>
    <definedName name="kpnsk6">'Koeficienty-školy'!$I$11</definedName>
    <definedName name="kpnsk7">'Koeficienty-školy'!$I$14</definedName>
    <definedName name="kpnsk8">'Koeficienty-školy'!$I$16</definedName>
    <definedName name="kpnsk9">'Koeficienty-školy'!#REF!</definedName>
    <definedName name="kpnskí">'Koeficienty-školy'!#REF!</definedName>
    <definedName name="kprnsk1">'Koeficienty-školy'!$F$34</definedName>
    <definedName name="kprnsk2">'Koeficienty-školy'!$F$35</definedName>
    <definedName name="kprnsk3">'Koeficienty-školy'!$F$36</definedName>
    <definedName name="ktnsk1">'Koeficienty-školy'!$F$24</definedName>
    <definedName name="ktnsk2">'Koeficienty-školy'!$F$30</definedName>
    <definedName name="ktnsk3">'Koeficienty-školy'!$F$31</definedName>
    <definedName name="_xlnm.Print_Area" localSheetId="1">'Koeficienty-školy'!$A$1:$K$38</definedName>
  </definedNames>
  <calcPr fullCalcOnLoad="1"/>
</workbook>
</file>

<file path=xl/sharedStrings.xml><?xml version="1.0" encoding="utf-8"?>
<sst xmlns="http://schemas.openxmlformats.org/spreadsheetml/2006/main" count="133" uniqueCount="70">
  <si>
    <t>Kategória zariadení s jednotným normatívom na teplo</t>
  </si>
  <si>
    <t>Kategória zariadení s jednotným normatívom na prevádzku okrem tepla</t>
  </si>
  <si>
    <t>Zariadenia so štandardnou prevádzkovou náročnosťou</t>
  </si>
  <si>
    <t>Zariadenia so zvýšenou prevádzkovou náročnosťou</t>
  </si>
  <si>
    <t>Zariadenia s vysokou prevádzkovou náročnosťou</t>
  </si>
  <si>
    <t>Kategória škôl s jednotným normatívom na teplo</t>
  </si>
  <si>
    <t>Školy so štandardnou prevádzkovou náročnosťou</t>
  </si>
  <si>
    <t>Školy so zvýšenou prevádzkovou náročnosťou</t>
  </si>
  <si>
    <t>Školy s vysokou prevádzkovou náročnosťou</t>
  </si>
  <si>
    <t>Kategória škôl s jednotným normatívom na prevádzku okrem tepla</t>
  </si>
  <si>
    <t>Kategória škôl s jednotným mzdovým normatívom a s jednotným normatívom na vzdelávací proces</t>
  </si>
  <si>
    <t>Číslo kategórie</t>
  </si>
  <si>
    <t>Koeficient prevádzkovej náročnosti (KPRN)</t>
  </si>
  <si>
    <t>Koeficient tepelnej náročnosti - KTN</t>
  </si>
  <si>
    <t>Koeficient prevádzkovej náročnosti - KPRN</t>
  </si>
  <si>
    <t>Koeficient personálnej náročnosti (KPN)</t>
  </si>
  <si>
    <t>A</t>
  </si>
  <si>
    <t>B</t>
  </si>
  <si>
    <t>C=1/A</t>
  </si>
  <si>
    <t>D=B/A</t>
  </si>
  <si>
    <t>E=K*D</t>
  </si>
  <si>
    <t>F=C+E</t>
  </si>
  <si>
    <t>G = normalizácia na najmenšiu hodnotu v stĺpci F</t>
  </si>
  <si>
    <t>H = 0,5*(G+1)</t>
  </si>
  <si>
    <t>Centrálna administratíva do 1500 študentov</t>
  </si>
  <si>
    <t>Centrálna administratíva nad 1500 študentov</t>
  </si>
  <si>
    <t>Počet žiakov na pedagogického zamestnanca</t>
  </si>
  <si>
    <t>Počet nepedagogických zamestnancov na pedagogického zamestnanca</t>
  </si>
  <si>
    <t>Časť platu pedagogického zamestnanca pripadajúca na jedného žiaka</t>
  </si>
  <si>
    <r>
      <t>Časť platu nepedagogického zamestnanca pripadajúca na jedného žiaka</t>
    </r>
    <r>
      <rPr>
        <b/>
        <sz val="11"/>
        <rFont val="Times New Roman"/>
        <family val="1"/>
      </rPr>
      <t xml:space="preserve"> </t>
    </r>
  </si>
  <si>
    <t>Prepočet platu nepedagogického zamestnanca na pedagogického zamestnanca</t>
  </si>
  <si>
    <t>Príspevok na mzdy pripadajúci na jedného žiaka vyjadrený ako časť platu pedagogického zamestnanca</t>
  </si>
  <si>
    <t>Koeficient ekonomickej náročnosti výchovno- - vzdelávacieho procesu (KENVP)</t>
  </si>
  <si>
    <t>Pomer priemerného platu nepedagogických zamestnancov k priemernému platu pedagogických zamestnancov (K)</t>
  </si>
  <si>
    <t>Časť platu nepedagogického zamestnanca pripadajúca na jedného žiaka</t>
  </si>
  <si>
    <t>Koeficient ekonomickej náročnosti výchovno- -vzdelávacieho procesu (KENVP)</t>
  </si>
  <si>
    <t>Športové gymnáziá</t>
  </si>
  <si>
    <t>Stredné odborné školy</t>
  </si>
  <si>
    <t>Konzervatóriá</t>
  </si>
  <si>
    <t>Stredné odborné učilištia a učilištia, ktoré zabezpečujú iba teoretické vyučovanie</t>
  </si>
  <si>
    <t>Strediská praktického vyučovania</t>
  </si>
  <si>
    <t>Materské školy</t>
  </si>
  <si>
    <t>Domovy mládeže</t>
  </si>
  <si>
    <t xml:space="preserve">Počet nepedagogických zamestnancov na pedagogického zamestnanca </t>
  </si>
  <si>
    <r>
      <t>Špeciálne základné školy</t>
    </r>
    <r>
      <rPr>
        <sz val="10"/>
        <color indexed="10"/>
        <rFont val="Times New Roman"/>
        <family val="1"/>
      </rPr>
      <t xml:space="preserve"> </t>
    </r>
  </si>
  <si>
    <t xml:space="preserve">Špeciálne stredné školy </t>
  </si>
  <si>
    <t xml:space="preserve">Základné školy </t>
  </si>
  <si>
    <t>Gymnáziá a obchodné akadémie</t>
  </si>
  <si>
    <t>Stredné odborné učilištia a učilištia ktoré zabezpečujú teoretické aj praktické vyučovanie</t>
  </si>
  <si>
    <t>Kategória základných umeleckých škôl a školských zariadení s jednotným mzdovým normatívom a s jednotným normatívom na vzdelávací proces</t>
  </si>
  <si>
    <t>Kategória špeciálnych škôl s jednotným mzdovým normatívom a s jednotným normatívom na vzdelávací proces</t>
  </si>
  <si>
    <t>Teplotné pásmo I.</t>
  </si>
  <si>
    <t>Teplotné pásmo II.</t>
  </si>
  <si>
    <t>Teplotné pásmo III.</t>
  </si>
  <si>
    <t>Teplotné pásmo IV.</t>
  </si>
  <si>
    <t>Teplotné pásmo V.</t>
  </si>
  <si>
    <t>Teplotné pásmo VI.</t>
  </si>
  <si>
    <t>Teplotné pásmo VII.</t>
  </si>
  <si>
    <t>Teplotné pásmo VIII.</t>
  </si>
  <si>
    <t>Základné umelecké školy</t>
  </si>
  <si>
    <t xml:space="preserve">                           Príloha č. 2a</t>
  </si>
  <si>
    <t xml:space="preserve">                           k nariadeniu vlády č. ..../2004 Z.z..</t>
  </si>
  <si>
    <t xml:space="preserve">        k nariadeniu vlády č. ..../2004 Z. z.</t>
  </si>
  <si>
    <t xml:space="preserve">        Príloha č. 2</t>
  </si>
  <si>
    <t xml:space="preserve">                                                            Koeficienty personálnej, ekonomickej, tepelnej a prevádzkovej náročnosti pre kategórie školských zariadení</t>
  </si>
  <si>
    <t xml:space="preserve">        Príloha č. 1</t>
  </si>
  <si>
    <t>Stredné zdravotnícke školy</t>
  </si>
  <si>
    <t>Stredné odborné školy umeleckého zamerania</t>
  </si>
  <si>
    <t xml:space="preserve">                                                              Koeficienty personálnej, ekonomickej, tepelnej a prevádzkovej náročnosti pre kategórie škôl</t>
  </si>
  <si>
    <t xml:space="preserve">                                                   Koeficienty personálnej, ekonomickej, tepelnej a prevádzkovej náročnosti pre kategórie špeciálnych  škôl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</si>
</sst>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"/>
    <numFmt numFmtId="166" formatCode="[$-41B]d\.\ mmmm\ yyyy"/>
    <numFmt numFmtId="167" formatCode="000\ 00"/>
    <numFmt numFmtId="168" formatCode="0.0000"/>
    <numFmt numFmtId="169" formatCode="0.000"/>
    <numFmt numFmtId="170" formatCode="#,##0.000"/>
    <numFmt numFmtId="171" formatCode="#,##0.0000"/>
    <numFmt numFmtId="172" formatCode="#,##0\ &quot;Sk&quot;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#,##0.00000"/>
  </numFmts>
  <fonts count="13">
    <font>
      <sz val="10"/>
      <name val="Arial"/>
      <family val="0"/>
    </font>
    <font>
      <sz val="12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/>
    </xf>
    <xf numFmtId="2" fontId="6" fillId="2" borderId="3" xfId="0" applyNumberFormat="1" applyFont="1" applyFill="1" applyBorder="1" applyAlignment="1">
      <alignment vertical="center"/>
    </xf>
    <xf numFmtId="168" fontId="6" fillId="2" borderId="3" xfId="0" applyNumberFormat="1" applyFont="1" applyFill="1" applyBorder="1" applyAlignment="1">
      <alignment vertical="center"/>
    </xf>
    <xf numFmtId="169" fontId="6" fillId="2" borderId="3" xfId="0" applyNumberFormat="1" applyFont="1" applyFill="1" applyBorder="1" applyAlignment="1">
      <alignment vertical="center"/>
    </xf>
    <xf numFmtId="169" fontId="6" fillId="2" borderId="4" xfId="0" applyNumberFormat="1" applyFont="1" applyFill="1" applyBorder="1" applyAlignment="1">
      <alignment vertical="center"/>
    </xf>
    <xf numFmtId="169" fontId="5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/>
    </xf>
    <xf numFmtId="2" fontId="6" fillId="2" borderId="6" xfId="0" applyNumberFormat="1" applyFont="1" applyFill="1" applyBorder="1" applyAlignment="1">
      <alignment vertical="center"/>
    </xf>
    <xf numFmtId="168" fontId="6" fillId="2" borderId="6" xfId="0" applyNumberFormat="1" applyFont="1" applyFill="1" applyBorder="1" applyAlignment="1">
      <alignment vertical="center"/>
    </xf>
    <xf numFmtId="169" fontId="6" fillId="2" borderId="6" xfId="0" applyNumberFormat="1" applyFont="1" applyFill="1" applyBorder="1" applyAlignment="1">
      <alignment vertical="center"/>
    </xf>
    <xf numFmtId="169" fontId="6" fillId="2" borderId="7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168" fontId="6" fillId="0" borderId="0" xfId="0" applyNumberFormat="1" applyFont="1" applyBorder="1" applyAlignment="1">
      <alignment vertical="center"/>
    </xf>
    <xf numFmtId="169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2" fontId="6" fillId="0" borderId="0" xfId="0" applyNumberFormat="1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168" fontId="6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168" fontId="6" fillId="0" borderId="0" xfId="0" applyNumberFormat="1" applyFont="1" applyAlignment="1">
      <alignment vertical="center" wrapText="1"/>
    </xf>
    <xf numFmtId="169" fontId="6" fillId="0" borderId="0" xfId="0" applyNumberFormat="1" applyFont="1" applyAlignment="1">
      <alignment vertical="center"/>
    </xf>
    <xf numFmtId="168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2" fontId="6" fillId="2" borderId="0" xfId="0" applyNumberFormat="1" applyFont="1" applyFill="1" applyBorder="1" applyAlignment="1">
      <alignment vertical="center"/>
    </xf>
    <xf numFmtId="168" fontId="6" fillId="2" borderId="0" xfId="0" applyNumberFormat="1" applyFont="1" applyFill="1" applyBorder="1" applyAlignment="1">
      <alignment vertical="center"/>
    </xf>
    <xf numFmtId="169" fontId="6" fillId="2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2" fontId="6" fillId="0" borderId="0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9" fontId="7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2" fontId="6" fillId="0" borderId="13" xfId="0" applyNumberFormat="1" applyFont="1" applyBorder="1" applyAlignment="1">
      <alignment vertical="center"/>
    </xf>
    <xf numFmtId="168" fontId="6" fillId="0" borderId="13" xfId="0" applyNumberFormat="1" applyFont="1" applyBorder="1" applyAlignment="1">
      <alignment vertical="center"/>
    </xf>
    <xf numFmtId="169" fontId="6" fillId="0" borderId="13" xfId="0" applyNumberFormat="1" applyFont="1" applyBorder="1" applyAlignment="1">
      <alignment vertical="center"/>
    </xf>
    <xf numFmtId="169" fontId="6" fillId="0" borderId="14" xfId="0" applyNumberFormat="1" applyFont="1" applyBorder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168" fontId="9" fillId="0" borderId="15" xfId="0" applyNumberFormat="1" applyFont="1" applyBorder="1" applyAlignment="1">
      <alignment horizontal="center" vertical="center" wrapText="1"/>
    </xf>
    <xf numFmtId="169" fontId="9" fillId="0" borderId="15" xfId="0" applyNumberFormat="1" applyFont="1" applyBorder="1" applyAlignment="1">
      <alignment horizontal="center" vertical="center" wrapText="1"/>
    </xf>
    <xf numFmtId="169" fontId="9" fillId="0" borderId="11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168" fontId="10" fillId="0" borderId="13" xfId="0" applyNumberFormat="1" applyFont="1" applyBorder="1" applyAlignment="1">
      <alignment horizontal="center" vertical="center" wrapText="1"/>
    </xf>
    <xf numFmtId="169" fontId="10" fillId="0" borderId="13" xfId="0" applyNumberFormat="1" applyFont="1" applyBorder="1" applyAlignment="1">
      <alignment horizontal="center" vertical="center" wrapText="1"/>
    </xf>
    <xf numFmtId="169" fontId="10" fillId="0" borderId="17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2" fontId="10" fillId="0" borderId="3" xfId="0" applyNumberFormat="1" applyFont="1" applyBorder="1" applyAlignment="1">
      <alignment vertical="center"/>
    </xf>
    <xf numFmtId="168" fontId="10" fillId="0" borderId="3" xfId="0" applyNumberFormat="1" applyFont="1" applyBorder="1" applyAlignment="1">
      <alignment vertical="center"/>
    </xf>
    <xf numFmtId="169" fontId="9" fillId="0" borderId="3" xfId="0" applyNumberFormat="1" applyFont="1" applyBorder="1" applyAlignment="1">
      <alignment vertical="center"/>
    </xf>
    <xf numFmtId="169" fontId="10" fillId="0" borderId="18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left" vertical="center" indent="2"/>
    </xf>
    <xf numFmtId="169" fontId="10" fillId="0" borderId="6" xfId="0" applyNumberFormat="1" applyFont="1" applyBorder="1" applyAlignment="1">
      <alignment vertical="center"/>
    </xf>
    <xf numFmtId="169" fontId="10" fillId="0" borderId="19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2" fontId="10" fillId="0" borderId="0" xfId="0" applyNumberFormat="1" applyFont="1" applyBorder="1" applyAlignment="1">
      <alignment vertical="center"/>
    </xf>
    <xf numFmtId="168" fontId="10" fillId="0" borderId="0" xfId="0" applyNumberFormat="1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2" fontId="10" fillId="0" borderId="3" xfId="0" applyNumberFormat="1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Fill="1" applyBorder="1" applyAlignment="1">
      <alignment vertical="center"/>
    </xf>
    <xf numFmtId="2" fontId="10" fillId="0" borderId="3" xfId="0" applyNumberFormat="1" applyFont="1" applyFill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169" fontId="10" fillId="0" borderId="4" xfId="0" applyNumberFormat="1" applyFont="1" applyFill="1" applyBorder="1" applyAlignment="1">
      <alignment horizontal="center" vertical="center"/>
    </xf>
    <xf numFmtId="169" fontId="10" fillId="0" borderId="21" xfId="0" applyNumberFormat="1" applyFont="1" applyFill="1" applyBorder="1" applyAlignment="1">
      <alignment horizontal="center" vertical="center"/>
    </xf>
    <xf numFmtId="169" fontId="10" fillId="0" borderId="25" xfId="0" applyNumberFormat="1" applyFont="1" applyFill="1" applyBorder="1" applyAlignment="1">
      <alignment horizontal="center" vertical="center"/>
    </xf>
    <xf numFmtId="169" fontId="10" fillId="0" borderId="22" xfId="0" applyNumberFormat="1" applyFont="1" applyFill="1" applyBorder="1" applyAlignment="1">
      <alignment horizontal="center" vertical="center"/>
    </xf>
    <xf numFmtId="169" fontId="10" fillId="0" borderId="23" xfId="0" applyNumberFormat="1" applyFont="1" applyFill="1" applyBorder="1" applyAlignment="1">
      <alignment horizontal="center" vertical="center"/>
    </xf>
    <xf numFmtId="169" fontId="10" fillId="0" borderId="26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9" fontId="5" fillId="0" borderId="0" xfId="0" applyNumberFormat="1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69" fontId="5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69" fontId="10" fillId="0" borderId="3" xfId="0" applyNumberFormat="1" applyFont="1" applyFill="1" applyBorder="1" applyAlignment="1">
      <alignment horizontal="center" vertical="center"/>
    </xf>
    <xf numFmtId="169" fontId="10" fillId="0" borderId="18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169" fontId="10" fillId="0" borderId="6" xfId="0" applyNumberFormat="1" applyFont="1" applyFill="1" applyBorder="1" applyAlignment="1">
      <alignment horizontal="center" vertical="center"/>
    </xf>
    <xf numFmtId="169" fontId="10" fillId="0" borderId="19" xfId="0" applyNumberFormat="1" applyFont="1" applyFill="1" applyBorder="1" applyAlignment="1">
      <alignment horizontal="center" vertical="center"/>
    </xf>
    <xf numFmtId="0" fontId="9" fillId="0" borderId="27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2" fontId="10" fillId="0" borderId="6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169" fontId="10" fillId="0" borderId="3" xfId="0" applyNumberFormat="1" applyFont="1" applyBorder="1" applyAlignment="1">
      <alignment horizontal="center" vertical="center" wrapText="1"/>
    </xf>
    <xf numFmtId="169" fontId="10" fillId="0" borderId="18" xfId="0" applyNumberFormat="1" applyFont="1" applyBorder="1" applyAlignment="1">
      <alignment horizontal="center" vertical="center" wrapText="1"/>
    </xf>
    <xf numFmtId="169" fontId="10" fillId="0" borderId="6" xfId="0" applyNumberFormat="1" applyFont="1" applyFill="1" applyBorder="1" applyAlignment="1">
      <alignment horizontal="center" vertical="center" wrapText="1"/>
    </xf>
    <xf numFmtId="169" fontId="10" fillId="0" borderId="19" xfId="0" applyNumberFormat="1" applyFont="1" applyFill="1" applyBorder="1" applyAlignment="1">
      <alignment horizontal="center" vertical="center" wrapText="1"/>
    </xf>
    <xf numFmtId="169" fontId="10" fillId="0" borderId="4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5" xfId="0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Bratislava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zoomScale="75" zoomScaleNormal="75" workbookViewId="0" topLeftCell="A1">
      <selection activeCell="A5" sqref="A5"/>
    </sheetView>
  </sheetViews>
  <sheetFormatPr defaultColWidth="9.140625" defaultRowHeight="12.75"/>
  <cols>
    <col min="2" max="2" width="20.7109375" style="0" customWidth="1"/>
    <col min="3" max="3" width="12.7109375" style="0" customWidth="1"/>
    <col min="4" max="8" width="15.7109375" style="0" customWidth="1"/>
    <col min="9" max="9" width="12.7109375" style="0" customWidth="1"/>
    <col min="10" max="10" width="15.7109375" style="0" customWidth="1"/>
    <col min="11" max="11" width="12.7109375" style="0" customWidth="1"/>
  </cols>
  <sheetData>
    <row r="1" ht="18.75" customHeight="1">
      <c r="H1" s="114" t="s">
        <v>60</v>
      </c>
    </row>
    <row r="2" ht="22.5" customHeight="1">
      <c r="H2" s="114" t="s">
        <v>61</v>
      </c>
    </row>
    <row r="3" ht="18" customHeight="1">
      <c r="H3" s="114"/>
    </row>
    <row r="4" spans="1:8" ht="18" customHeight="1">
      <c r="A4" s="114" t="s">
        <v>69</v>
      </c>
      <c r="H4" s="114"/>
    </row>
    <row r="5" ht="18" customHeight="1" thickBot="1">
      <c r="H5" s="109"/>
    </row>
    <row r="6" spans="1:11" ht="90" thickBot="1">
      <c r="A6" s="62" t="s">
        <v>11</v>
      </c>
      <c r="B6" s="57" t="s">
        <v>50</v>
      </c>
      <c r="C6" s="57" t="s">
        <v>26</v>
      </c>
      <c r="D6" s="58" t="s">
        <v>43</v>
      </c>
      <c r="E6" s="57" t="s">
        <v>28</v>
      </c>
      <c r="F6" s="59" t="s">
        <v>34</v>
      </c>
      <c r="G6" s="57" t="s">
        <v>30</v>
      </c>
      <c r="H6" s="57" t="s">
        <v>31</v>
      </c>
      <c r="I6" s="60" t="s">
        <v>15</v>
      </c>
      <c r="J6" s="60" t="s">
        <v>35</v>
      </c>
      <c r="K6" s="61" t="s">
        <v>12</v>
      </c>
    </row>
    <row r="7" spans="1:11" ht="63.75">
      <c r="A7" s="48"/>
      <c r="B7" s="64"/>
      <c r="C7" s="64" t="s">
        <v>16</v>
      </c>
      <c r="D7" s="65" t="s">
        <v>17</v>
      </c>
      <c r="E7" s="64" t="s">
        <v>18</v>
      </c>
      <c r="F7" s="66" t="s">
        <v>19</v>
      </c>
      <c r="G7" s="64" t="s">
        <v>20</v>
      </c>
      <c r="H7" s="64" t="s">
        <v>21</v>
      </c>
      <c r="I7" s="67" t="s">
        <v>22</v>
      </c>
      <c r="J7" s="67" t="s">
        <v>23</v>
      </c>
      <c r="K7" s="68"/>
    </row>
    <row r="8" spans="1:11" ht="15.75">
      <c r="A8" s="3">
        <v>1</v>
      </c>
      <c r="B8" s="75" t="s">
        <v>44</v>
      </c>
      <c r="C8" s="87">
        <v>4</v>
      </c>
      <c r="D8" s="95">
        <v>0.3</v>
      </c>
      <c r="E8" s="72">
        <f>1/C8</f>
        <v>0.25</v>
      </c>
      <c r="F8" s="72">
        <f>D8/C8</f>
        <v>0.075</v>
      </c>
      <c r="G8" s="72">
        <f>$H$10*F8</f>
        <v>0.049999999999999996</v>
      </c>
      <c r="H8" s="72">
        <f>E8+G8</f>
        <v>0.3</v>
      </c>
      <c r="I8" s="73">
        <f>H8/$H$9</f>
        <v>1.542857142857143</v>
      </c>
      <c r="J8" s="73">
        <f>0.5*(I8+1)</f>
        <v>1.2714285714285714</v>
      </c>
      <c r="K8" s="74">
        <v>2</v>
      </c>
    </row>
    <row r="9" spans="1:11" ht="15.75">
      <c r="A9" s="3">
        <v>2</v>
      </c>
      <c r="B9" s="75" t="s">
        <v>45</v>
      </c>
      <c r="C9" s="87">
        <v>6</v>
      </c>
      <c r="D9" s="88">
        <v>0.25</v>
      </c>
      <c r="E9" s="72">
        <f>1/C9</f>
        <v>0.16666666666666666</v>
      </c>
      <c r="F9" s="72">
        <f>D9/C9</f>
        <v>0.041666666666666664</v>
      </c>
      <c r="G9" s="72">
        <f>$H$10*F9</f>
        <v>0.027777777777777776</v>
      </c>
      <c r="H9" s="72">
        <f>E9+G9</f>
        <v>0.19444444444444442</v>
      </c>
      <c r="I9" s="73">
        <f>H9/$H$9</f>
        <v>1</v>
      </c>
      <c r="J9" s="73">
        <f>0.5*(I9+1)</f>
        <v>1</v>
      </c>
      <c r="K9" s="74">
        <v>1.5</v>
      </c>
    </row>
    <row r="10" spans="1:11" ht="16.5" thickBot="1">
      <c r="A10" s="47"/>
      <c r="B10" s="126" t="s">
        <v>33</v>
      </c>
      <c r="C10" s="126"/>
      <c r="D10" s="126"/>
      <c r="E10" s="126"/>
      <c r="F10" s="126"/>
      <c r="G10" s="126"/>
      <c r="H10" s="77">
        <f>1/1.5</f>
        <v>0.6666666666666666</v>
      </c>
      <c r="I10" s="78"/>
      <c r="J10" s="78"/>
      <c r="K10" s="79"/>
    </row>
    <row r="12" ht="13.5" thickBot="1"/>
    <row r="13" spans="1:8" ht="12.75">
      <c r="A13" s="84"/>
      <c r="B13" s="122" t="s">
        <v>0</v>
      </c>
      <c r="C13" s="122"/>
      <c r="D13" s="122"/>
      <c r="E13" s="122"/>
      <c r="F13" s="123" t="s">
        <v>13</v>
      </c>
      <c r="G13" s="123"/>
      <c r="H13" s="124"/>
    </row>
    <row r="14" spans="1:8" ht="12.75">
      <c r="A14" s="69">
        <v>1</v>
      </c>
      <c r="B14" s="125" t="s">
        <v>51</v>
      </c>
      <c r="C14" s="125"/>
      <c r="D14" s="125"/>
      <c r="E14" s="125"/>
      <c r="F14" s="117">
        <v>1</v>
      </c>
      <c r="G14" s="117"/>
      <c r="H14" s="118"/>
    </row>
    <row r="15" spans="1:8" ht="12.75">
      <c r="A15" s="69">
        <v>2</v>
      </c>
      <c r="B15" s="125" t="s">
        <v>52</v>
      </c>
      <c r="C15" s="125"/>
      <c r="D15" s="125"/>
      <c r="E15" s="125"/>
      <c r="F15" s="117">
        <v>1.057</v>
      </c>
      <c r="G15" s="117"/>
      <c r="H15" s="118"/>
    </row>
    <row r="16" spans="1:8" ht="12.75">
      <c r="A16" s="96">
        <v>3</v>
      </c>
      <c r="B16" s="97" t="s">
        <v>53</v>
      </c>
      <c r="C16" s="98"/>
      <c r="D16" s="98"/>
      <c r="E16" s="99"/>
      <c r="F16" s="103"/>
      <c r="G16" s="104">
        <v>1.114</v>
      </c>
      <c r="H16" s="105"/>
    </row>
    <row r="17" spans="1:8" ht="12.75">
      <c r="A17" s="96">
        <v>4</v>
      </c>
      <c r="B17" s="100" t="s">
        <v>54</v>
      </c>
      <c r="C17" s="101"/>
      <c r="D17" s="101"/>
      <c r="E17" s="102"/>
      <c r="F17" s="106"/>
      <c r="G17" s="107">
        <v>1.171</v>
      </c>
      <c r="H17" s="108"/>
    </row>
    <row r="18" spans="1:8" ht="12.75">
      <c r="A18" s="96">
        <v>5</v>
      </c>
      <c r="B18" s="100" t="s">
        <v>55</v>
      </c>
      <c r="C18" s="101"/>
      <c r="D18" s="101"/>
      <c r="E18" s="102"/>
      <c r="F18" s="106"/>
      <c r="G18" s="107">
        <v>1.229</v>
      </c>
      <c r="H18" s="108"/>
    </row>
    <row r="19" spans="1:8" ht="12.75">
      <c r="A19" s="96">
        <v>6</v>
      </c>
      <c r="B19" s="100" t="s">
        <v>56</v>
      </c>
      <c r="C19" s="101"/>
      <c r="D19" s="101"/>
      <c r="E19" s="102"/>
      <c r="F19" s="106"/>
      <c r="G19" s="107">
        <v>1.286</v>
      </c>
      <c r="H19" s="108"/>
    </row>
    <row r="20" spans="1:8" ht="12.75">
      <c r="A20" s="96">
        <v>7</v>
      </c>
      <c r="B20" s="100" t="s">
        <v>57</v>
      </c>
      <c r="C20" s="101"/>
      <c r="D20" s="101"/>
      <c r="E20" s="102"/>
      <c r="F20" s="106"/>
      <c r="G20" s="107">
        <v>1.343</v>
      </c>
      <c r="H20" s="108"/>
    </row>
    <row r="21" spans="1:8" ht="13.5" thickBot="1">
      <c r="A21" s="85">
        <v>8</v>
      </c>
      <c r="B21" s="119" t="s">
        <v>58</v>
      </c>
      <c r="C21" s="119"/>
      <c r="D21" s="119"/>
      <c r="E21" s="119"/>
      <c r="F21" s="120">
        <v>1.4</v>
      </c>
      <c r="G21" s="120"/>
      <c r="H21" s="121"/>
    </row>
    <row r="22" spans="4:10" ht="13.5" thickBot="1">
      <c r="D22" s="86"/>
      <c r="E22" s="80"/>
      <c r="F22" s="81"/>
      <c r="G22" s="82"/>
      <c r="H22" s="81"/>
      <c r="I22" s="83"/>
      <c r="J22" s="81"/>
    </row>
    <row r="23" spans="1:8" ht="12.75">
      <c r="A23" s="84"/>
      <c r="B23" s="122" t="s">
        <v>1</v>
      </c>
      <c r="C23" s="122"/>
      <c r="D23" s="122"/>
      <c r="E23" s="122"/>
      <c r="F23" s="123" t="s">
        <v>14</v>
      </c>
      <c r="G23" s="123"/>
      <c r="H23" s="124"/>
    </row>
    <row r="24" spans="1:8" ht="12.75">
      <c r="A24" s="69">
        <v>1</v>
      </c>
      <c r="B24" s="127" t="s">
        <v>2</v>
      </c>
      <c r="C24" s="127"/>
      <c r="D24" s="127"/>
      <c r="E24" s="127"/>
      <c r="F24" s="128">
        <v>1</v>
      </c>
      <c r="G24" s="128"/>
      <c r="H24" s="129"/>
    </row>
    <row r="25" spans="1:8" ht="12.75">
      <c r="A25" s="69">
        <v>2</v>
      </c>
      <c r="B25" s="127" t="s">
        <v>3</v>
      </c>
      <c r="C25" s="127"/>
      <c r="D25" s="127"/>
      <c r="E25" s="127"/>
      <c r="F25" s="128">
        <v>1.5</v>
      </c>
      <c r="G25" s="128"/>
      <c r="H25" s="129"/>
    </row>
    <row r="26" spans="1:8" ht="13.5" thickBot="1">
      <c r="A26" s="89">
        <v>3</v>
      </c>
      <c r="B26" s="119" t="s">
        <v>4</v>
      </c>
      <c r="C26" s="119"/>
      <c r="D26" s="119"/>
      <c r="E26" s="119"/>
      <c r="F26" s="130">
        <v>2</v>
      </c>
      <c r="G26" s="130"/>
      <c r="H26" s="131"/>
    </row>
  </sheetData>
  <mergeCells count="17">
    <mergeCell ref="B10:G10"/>
    <mergeCell ref="B25:E25"/>
    <mergeCell ref="F25:H25"/>
    <mergeCell ref="B26:E26"/>
    <mergeCell ref="F26:H26"/>
    <mergeCell ref="B23:E23"/>
    <mergeCell ref="F23:H23"/>
    <mergeCell ref="B24:E24"/>
    <mergeCell ref="F24:H24"/>
    <mergeCell ref="B15:E15"/>
    <mergeCell ref="F15:H15"/>
    <mergeCell ref="B21:E21"/>
    <mergeCell ref="F21:H21"/>
    <mergeCell ref="B13:E13"/>
    <mergeCell ref="F13:H13"/>
    <mergeCell ref="B14:E14"/>
    <mergeCell ref="F14:H14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M68"/>
  <sheetViews>
    <sheetView zoomScale="75" zoomScaleNormal="75" workbookViewId="0" topLeftCell="A1">
      <selection activeCell="A5" sqref="A5"/>
    </sheetView>
  </sheetViews>
  <sheetFormatPr defaultColWidth="9.140625" defaultRowHeight="12.75"/>
  <cols>
    <col min="1" max="1" width="10.28125" style="20" customWidth="1"/>
    <col min="2" max="2" width="26.00390625" style="30" customWidth="1"/>
    <col min="3" max="3" width="14.7109375" style="22" customWidth="1"/>
    <col min="4" max="4" width="14.7109375" style="23" customWidth="1"/>
    <col min="5" max="5" width="14.7109375" style="22" customWidth="1"/>
    <col min="6" max="6" width="14.7109375" style="24" customWidth="1"/>
    <col min="7" max="7" width="14.7109375" style="22" customWidth="1"/>
    <col min="8" max="8" width="19.421875" style="22" customWidth="1"/>
    <col min="9" max="11" width="14.7109375" style="25" customWidth="1"/>
    <col min="12" max="16384" width="9.140625" style="22" customWidth="1"/>
  </cols>
  <sheetData>
    <row r="1" ht="15.75">
      <c r="I1" s="110" t="s">
        <v>65</v>
      </c>
    </row>
    <row r="2" ht="15.75">
      <c r="I2" s="110" t="s">
        <v>62</v>
      </c>
    </row>
    <row r="3" ht="7.5" customHeight="1">
      <c r="I3" s="110"/>
    </row>
    <row r="4" spans="1:9" ht="15.75">
      <c r="A4" s="116" t="s">
        <v>68</v>
      </c>
      <c r="I4" s="110"/>
    </row>
    <row r="5" ht="7.5" customHeight="1" thickBot="1"/>
    <row r="6" spans="1:13" s="37" customFormat="1" ht="90" thickBot="1">
      <c r="A6" s="62" t="s">
        <v>11</v>
      </c>
      <c r="B6" s="57" t="s">
        <v>10</v>
      </c>
      <c r="C6" s="57" t="s">
        <v>26</v>
      </c>
      <c r="D6" s="58" t="s">
        <v>27</v>
      </c>
      <c r="E6" s="57" t="s">
        <v>28</v>
      </c>
      <c r="F6" s="59" t="s">
        <v>29</v>
      </c>
      <c r="G6" s="57" t="s">
        <v>30</v>
      </c>
      <c r="H6" s="57" t="s">
        <v>31</v>
      </c>
      <c r="I6" s="60" t="s">
        <v>15</v>
      </c>
      <c r="J6" s="60" t="s">
        <v>32</v>
      </c>
      <c r="K6" s="61" t="s">
        <v>12</v>
      </c>
      <c r="M6" s="112"/>
    </row>
    <row r="7" spans="1:11" s="36" customFormat="1" ht="51">
      <c r="A7" s="63"/>
      <c r="B7" s="64"/>
      <c r="C7" s="64" t="s">
        <v>16</v>
      </c>
      <c r="D7" s="65" t="s">
        <v>17</v>
      </c>
      <c r="E7" s="64" t="s">
        <v>18</v>
      </c>
      <c r="F7" s="66" t="s">
        <v>19</v>
      </c>
      <c r="G7" s="64" t="s">
        <v>20</v>
      </c>
      <c r="H7" s="64" t="s">
        <v>21</v>
      </c>
      <c r="I7" s="67" t="s">
        <v>22</v>
      </c>
      <c r="J7" s="67" t="s">
        <v>23</v>
      </c>
      <c r="K7" s="68"/>
    </row>
    <row r="8" spans="1:11" ht="15.75">
      <c r="A8" s="69">
        <v>1</v>
      </c>
      <c r="B8" s="75" t="s">
        <v>46</v>
      </c>
      <c r="C8" s="70">
        <v>15.5</v>
      </c>
      <c r="D8" s="71">
        <v>0.25</v>
      </c>
      <c r="E8" s="72">
        <f aca="true" t="shared" si="0" ref="E8:E16">1/C8</f>
        <v>0.06451612903225806</v>
      </c>
      <c r="F8" s="72">
        <f aca="true" t="shared" si="1" ref="F8:F16">D8/C8</f>
        <v>0.016129032258064516</v>
      </c>
      <c r="G8" s="72">
        <f aca="true" t="shared" si="2" ref="G8:G17">$H$18*F8</f>
        <v>0.01075268817204301</v>
      </c>
      <c r="H8" s="72">
        <f aca="true" t="shared" si="3" ref="H8:H16">E8+G8</f>
        <v>0.07526881720430108</v>
      </c>
      <c r="I8" s="73">
        <f aca="true" t="shared" si="4" ref="I8:I17">H8/$H$17</f>
        <v>1.3225806451612903</v>
      </c>
      <c r="J8" s="73">
        <f aca="true" t="shared" si="5" ref="J8:J16">0.5*(I8+1)</f>
        <v>1.161290322580645</v>
      </c>
      <c r="K8" s="74">
        <f aca="true" t="shared" si="6" ref="K8:K17">+kprnsk1</f>
        <v>1</v>
      </c>
    </row>
    <row r="9" spans="1:11" ht="15.75">
      <c r="A9" s="69">
        <v>2</v>
      </c>
      <c r="B9" s="75" t="s">
        <v>47</v>
      </c>
      <c r="C9" s="70">
        <v>13</v>
      </c>
      <c r="D9" s="71">
        <v>0.26</v>
      </c>
      <c r="E9" s="72">
        <f t="shared" si="0"/>
        <v>0.07692307692307693</v>
      </c>
      <c r="F9" s="72">
        <f t="shared" si="1"/>
        <v>0.02</v>
      </c>
      <c r="G9" s="72">
        <f t="shared" si="2"/>
        <v>0.013333333333333332</v>
      </c>
      <c r="H9" s="72">
        <f t="shared" si="3"/>
        <v>0.09025641025641026</v>
      </c>
      <c r="I9" s="73">
        <f t="shared" si="4"/>
        <v>1.585934065934066</v>
      </c>
      <c r="J9" s="73">
        <f t="shared" si="5"/>
        <v>1.292967032967033</v>
      </c>
      <c r="K9" s="74">
        <f t="shared" si="6"/>
        <v>1</v>
      </c>
    </row>
    <row r="10" spans="1:11" ht="15.75">
      <c r="A10" s="69">
        <v>3</v>
      </c>
      <c r="B10" s="75" t="s">
        <v>36</v>
      </c>
      <c r="C10" s="70">
        <v>6.5</v>
      </c>
      <c r="D10" s="71">
        <v>0.2</v>
      </c>
      <c r="E10" s="72">
        <f t="shared" si="0"/>
        <v>0.15384615384615385</v>
      </c>
      <c r="F10" s="72">
        <f t="shared" si="1"/>
        <v>0.03076923076923077</v>
      </c>
      <c r="G10" s="72">
        <f t="shared" si="2"/>
        <v>0.020512820512820513</v>
      </c>
      <c r="H10" s="72">
        <f t="shared" si="3"/>
        <v>0.17435897435897438</v>
      </c>
      <c r="I10" s="73">
        <f t="shared" si="4"/>
        <v>3.063736263736264</v>
      </c>
      <c r="J10" s="73">
        <f t="shared" si="5"/>
        <v>2.0318681318681318</v>
      </c>
      <c r="K10" s="74">
        <v>2</v>
      </c>
    </row>
    <row r="11" spans="1:11" ht="15.75">
      <c r="A11" s="69">
        <v>4</v>
      </c>
      <c r="B11" s="75" t="s">
        <v>37</v>
      </c>
      <c r="C11" s="70">
        <v>9.5</v>
      </c>
      <c r="D11" s="71">
        <v>0.29</v>
      </c>
      <c r="E11" s="72">
        <f t="shared" si="0"/>
        <v>0.10526315789473684</v>
      </c>
      <c r="F11" s="72">
        <f t="shared" si="1"/>
        <v>0.030526315789473683</v>
      </c>
      <c r="G11" s="72">
        <f t="shared" si="2"/>
        <v>0.020350877192982453</v>
      </c>
      <c r="H11" s="72">
        <f t="shared" si="3"/>
        <v>0.1256140350877193</v>
      </c>
      <c r="I11" s="73">
        <f t="shared" si="4"/>
        <v>2.2072180451127816</v>
      </c>
      <c r="J11" s="73">
        <f t="shared" si="5"/>
        <v>1.6036090225563908</v>
      </c>
      <c r="K11" s="74">
        <f t="shared" si="6"/>
        <v>1</v>
      </c>
    </row>
    <row r="12" spans="1:11" ht="15.75">
      <c r="A12" s="69">
        <v>5</v>
      </c>
      <c r="B12" s="75" t="s">
        <v>66</v>
      </c>
      <c r="C12" s="70">
        <v>7</v>
      </c>
      <c r="D12" s="71">
        <v>0.25</v>
      </c>
      <c r="E12" s="72">
        <f t="shared" si="0"/>
        <v>0.14285714285714285</v>
      </c>
      <c r="F12" s="72">
        <f t="shared" si="1"/>
        <v>0.03571428571428571</v>
      </c>
      <c r="G12" s="72">
        <f t="shared" si="2"/>
        <v>0.023809523809523808</v>
      </c>
      <c r="H12" s="72">
        <f t="shared" si="3"/>
        <v>0.16666666666666666</v>
      </c>
      <c r="I12" s="73">
        <f t="shared" si="4"/>
        <v>2.9285714285714284</v>
      </c>
      <c r="J12" s="73">
        <f t="shared" si="5"/>
        <v>1.9642857142857142</v>
      </c>
      <c r="K12" s="74">
        <v>1</v>
      </c>
    </row>
    <row r="13" spans="1:11" ht="25.5">
      <c r="A13" s="69">
        <v>6</v>
      </c>
      <c r="B13" s="75" t="s">
        <v>67</v>
      </c>
      <c r="C13" s="70">
        <v>6.2</v>
      </c>
      <c r="D13" s="71">
        <v>0.29</v>
      </c>
      <c r="E13" s="72">
        <f t="shared" si="0"/>
        <v>0.16129032258064516</v>
      </c>
      <c r="F13" s="72">
        <f t="shared" si="1"/>
        <v>0.04677419354838709</v>
      </c>
      <c r="G13" s="72">
        <f t="shared" si="2"/>
        <v>0.031182795698924726</v>
      </c>
      <c r="H13" s="72">
        <f t="shared" si="3"/>
        <v>0.1924731182795699</v>
      </c>
      <c r="I13" s="73">
        <f t="shared" si="4"/>
        <v>3.382027649769585</v>
      </c>
      <c r="J13" s="73">
        <f t="shared" si="5"/>
        <v>2.1910138248847923</v>
      </c>
      <c r="K13" s="74">
        <v>1</v>
      </c>
    </row>
    <row r="14" spans="1:11" ht="15.75">
      <c r="A14" s="69">
        <v>7</v>
      </c>
      <c r="B14" s="75" t="s">
        <v>38</v>
      </c>
      <c r="C14" s="70">
        <v>3.5</v>
      </c>
      <c r="D14" s="71">
        <v>0.15</v>
      </c>
      <c r="E14" s="72">
        <f t="shared" si="0"/>
        <v>0.2857142857142857</v>
      </c>
      <c r="F14" s="72">
        <f t="shared" si="1"/>
        <v>0.04285714285714286</v>
      </c>
      <c r="G14" s="72">
        <f t="shared" si="2"/>
        <v>0.02857142857142857</v>
      </c>
      <c r="H14" s="72">
        <f t="shared" si="3"/>
        <v>0.3142857142857143</v>
      </c>
      <c r="I14" s="73">
        <f t="shared" si="4"/>
        <v>5.522448979591836</v>
      </c>
      <c r="J14" s="73">
        <f t="shared" si="5"/>
        <v>3.261224489795918</v>
      </c>
      <c r="K14" s="74">
        <f t="shared" si="6"/>
        <v>1</v>
      </c>
    </row>
    <row r="15" spans="1:11" ht="38.25">
      <c r="A15" s="69">
        <v>8</v>
      </c>
      <c r="B15" s="75" t="s">
        <v>39</v>
      </c>
      <c r="C15" s="70">
        <v>18</v>
      </c>
      <c r="D15" s="71">
        <v>0.25</v>
      </c>
      <c r="E15" s="72">
        <f t="shared" si="0"/>
        <v>0.05555555555555555</v>
      </c>
      <c r="F15" s="72">
        <f t="shared" si="1"/>
        <v>0.013888888888888888</v>
      </c>
      <c r="G15" s="72">
        <f t="shared" si="2"/>
        <v>0.009259259259259259</v>
      </c>
      <c r="H15" s="72">
        <f t="shared" si="3"/>
        <v>0.06481481481481481</v>
      </c>
      <c r="I15" s="73">
        <f t="shared" si="4"/>
        <v>1.1388888888888888</v>
      </c>
      <c r="J15" s="73">
        <f t="shared" si="5"/>
        <v>1.0694444444444444</v>
      </c>
      <c r="K15" s="74">
        <v>1</v>
      </c>
    </row>
    <row r="16" spans="1:11" ht="51">
      <c r="A16" s="69">
        <v>9</v>
      </c>
      <c r="B16" s="75" t="s">
        <v>48</v>
      </c>
      <c r="C16" s="70">
        <v>9.8</v>
      </c>
      <c r="D16" s="71">
        <v>0.52</v>
      </c>
      <c r="E16" s="72">
        <f t="shared" si="0"/>
        <v>0.1020408163265306</v>
      </c>
      <c r="F16" s="72">
        <f t="shared" si="1"/>
        <v>0.053061224489795916</v>
      </c>
      <c r="G16" s="72">
        <f t="shared" si="2"/>
        <v>0.03537414965986394</v>
      </c>
      <c r="H16" s="72">
        <f t="shared" si="3"/>
        <v>0.13741496598639455</v>
      </c>
      <c r="I16" s="73">
        <f t="shared" si="4"/>
        <v>2.414577259475218</v>
      </c>
      <c r="J16" s="73">
        <f t="shared" si="5"/>
        <v>1.707288629737609</v>
      </c>
      <c r="K16" s="74">
        <v>1.5</v>
      </c>
    </row>
    <row r="17" spans="1:11" ht="25.5">
      <c r="A17" s="69">
        <v>10</v>
      </c>
      <c r="B17" s="75" t="s">
        <v>40</v>
      </c>
      <c r="C17" s="70">
        <v>20.5</v>
      </c>
      <c r="D17" s="71">
        <v>0.25</v>
      </c>
      <c r="E17" s="72">
        <f>1/C17</f>
        <v>0.04878048780487805</v>
      </c>
      <c r="F17" s="72">
        <f>D17/C17</f>
        <v>0.012195121951219513</v>
      </c>
      <c r="G17" s="72">
        <f t="shared" si="2"/>
        <v>0.008130081300813007</v>
      </c>
      <c r="H17" s="72">
        <f>E17+G17</f>
        <v>0.05691056910569106</v>
      </c>
      <c r="I17" s="73">
        <f t="shared" si="4"/>
        <v>1</v>
      </c>
      <c r="J17" s="73">
        <f>0.5*(I17+1)</f>
        <v>1</v>
      </c>
      <c r="K17" s="74">
        <f t="shared" si="6"/>
        <v>1</v>
      </c>
    </row>
    <row r="18" spans="1:11" ht="16.5" thickBot="1">
      <c r="A18" s="76"/>
      <c r="B18" s="126" t="s">
        <v>33</v>
      </c>
      <c r="C18" s="126"/>
      <c r="D18" s="126"/>
      <c r="E18" s="126"/>
      <c r="F18" s="126"/>
      <c r="G18" s="126"/>
      <c r="H18" s="77">
        <f>1/1.5</f>
        <v>0.6666666666666666</v>
      </c>
      <c r="I18" s="78"/>
      <c r="J18" s="78"/>
      <c r="K18" s="79"/>
    </row>
    <row r="19" ht="15.75" hidden="1"/>
    <row r="20" spans="1:12" s="44" customFormat="1" ht="31.5" hidden="1">
      <c r="A20" s="38"/>
      <c r="B20" s="39" t="s">
        <v>24</v>
      </c>
      <c r="C20" s="40">
        <v>50</v>
      </c>
      <c r="D20" s="41">
        <v>1</v>
      </c>
      <c r="E20" s="40"/>
      <c r="F20" s="42">
        <f>+D20/C20</f>
        <v>0.02</v>
      </c>
      <c r="G20" s="42">
        <f>$H$18*F20</f>
        <v>0.013333333333333332</v>
      </c>
      <c r="H20" s="42">
        <f>E20+G20</f>
        <v>0.013333333333333332</v>
      </c>
      <c r="I20" s="43">
        <f>H20/$H$17</f>
        <v>0.23428571428571426</v>
      </c>
      <c r="J20" s="43"/>
      <c r="K20" s="43"/>
      <c r="L20" s="11"/>
    </row>
    <row r="21" spans="1:11" s="44" customFormat="1" ht="31.5" hidden="1">
      <c r="A21" s="38"/>
      <c r="B21" s="39" t="s">
        <v>25</v>
      </c>
      <c r="C21" s="40">
        <v>60</v>
      </c>
      <c r="D21" s="41">
        <v>1</v>
      </c>
      <c r="E21" s="40"/>
      <c r="F21" s="42">
        <f>+D21/C21</f>
        <v>0.016666666666666666</v>
      </c>
      <c r="G21" s="42">
        <f>$H$18*F21</f>
        <v>0.01111111111111111</v>
      </c>
      <c r="H21" s="42">
        <f>E21+G21</f>
        <v>0.01111111111111111</v>
      </c>
      <c r="I21" s="43">
        <f>H21/$H$17</f>
        <v>0.1952380952380952</v>
      </c>
      <c r="J21" s="43"/>
      <c r="K21" s="43"/>
    </row>
    <row r="22" ht="10.5" customHeight="1" thickBot="1">
      <c r="B22" s="21"/>
    </row>
    <row r="23" spans="1:8" ht="15.75">
      <c r="A23" s="46"/>
      <c r="B23" s="122" t="s">
        <v>5</v>
      </c>
      <c r="C23" s="122"/>
      <c r="D23" s="122"/>
      <c r="E23" s="122"/>
      <c r="F23" s="123" t="s">
        <v>13</v>
      </c>
      <c r="G23" s="123"/>
      <c r="H23" s="124"/>
    </row>
    <row r="24" spans="1:8" ht="15.75">
      <c r="A24" s="111">
        <v>1</v>
      </c>
      <c r="B24" s="125" t="s">
        <v>51</v>
      </c>
      <c r="C24" s="125"/>
      <c r="D24" s="125"/>
      <c r="E24" s="125"/>
      <c r="F24" s="132">
        <v>1</v>
      </c>
      <c r="G24" s="133"/>
      <c r="H24" s="134"/>
    </row>
    <row r="25" spans="1:8" ht="15.75">
      <c r="A25" s="111">
        <v>2</v>
      </c>
      <c r="B25" s="125" t="s">
        <v>52</v>
      </c>
      <c r="C25" s="125"/>
      <c r="D25" s="125"/>
      <c r="E25" s="125"/>
      <c r="F25" s="132">
        <v>1.057</v>
      </c>
      <c r="G25" s="133"/>
      <c r="H25" s="134"/>
    </row>
    <row r="26" spans="1:8" ht="15.75">
      <c r="A26" s="111">
        <v>3</v>
      </c>
      <c r="B26" s="97" t="s">
        <v>53</v>
      </c>
      <c r="C26" s="98"/>
      <c r="D26" s="98"/>
      <c r="E26" s="99"/>
      <c r="F26" s="132">
        <v>1.114</v>
      </c>
      <c r="G26" s="133"/>
      <c r="H26" s="134"/>
    </row>
    <row r="27" spans="1:8" ht="15.75">
      <c r="A27" s="111">
        <v>4</v>
      </c>
      <c r="B27" s="100" t="s">
        <v>54</v>
      </c>
      <c r="C27" s="101"/>
      <c r="D27" s="101"/>
      <c r="E27" s="102"/>
      <c r="F27" s="132">
        <v>1.171</v>
      </c>
      <c r="G27" s="133"/>
      <c r="H27" s="134"/>
    </row>
    <row r="28" spans="1:8" ht="15.75">
      <c r="A28" s="111">
        <v>5</v>
      </c>
      <c r="B28" s="100" t="s">
        <v>55</v>
      </c>
      <c r="C28" s="101"/>
      <c r="D28" s="101"/>
      <c r="E28" s="102"/>
      <c r="F28" s="132">
        <v>1.229</v>
      </c>
      <c r="G28" s="133"/>
      <c r="H28" s="134"/>
    </row>
    <row r="29" spans="1:8" ht="15.75">
      <c r="A29" s="111">
        <v>6</v>
      </c>
      <c r="B29" s="100" t="s">
        <v>56</v>
      </c>
      <c r="C29" s="101"/>
      <c r="D29" s="101"/>
      <c r="E29" s="102"/>
      <c r="F29" s="132">
        <v>1.286</v>
      </c>
      <c r="G29" s="133"/>
      <c r="H29" s="134"/>
    </row>
    <row r="30" spans="1:8" ht="15.75">
      <c r="A30" s="111">
        <v>7</v>
      </c>
      <c r="B30" s="100" t="s">
        <v>57</v>
      </c>
      <c r="C30" s="101"/>
      <c r="D30" s="101"/>
      <c r="E30" s="102"/>
      <c r="F30" s="132">
        <v>1.343</v>
      </c>
      <c r="G30" s="133"/>
      <c r="H30" s="134"/>
    </row>
    <row r="31" spans="1:8" ht="16.5" thickBot="1">
      <c r="A31" s="90">
        <v>8</v>
      </c>
      <c r="B31" s="119" t="s">
        <v>58</v>
      </c>
      <c r="C31" s="119"/>
      <c r="D31" s="119"/>
      <c r="E31" s="119"/>
      <c r="F31" s="120">
        <v>1.4</v>
      </c>
      <c r="G31" s="120"/>
      <c r="H31" s="121"/>
    </row>
    <row r="32" spans="2:8" ht="10.5" customHeight="1" thickBot="1">
      <c r="B32" s="80"/>
      <c r="C32" s="81"/>
      <c r="D32" s="82"/>
      <c r="E32" s="81"/>
      <c r="F32" s="83"/>
      <c r="G32" s="81"/>
      <c r="H32" s="81"/>
    </row>
    <row r="33" spans="1:8" ht="15.75">
      <c r="A33" s="46"/>
      <c r="B33" s="122" t="s">
        <v>9</v>
      </c>
      <c r="C33" s="122"/>
      <c r="D33" s="122"/>
      <c r="E33" s="122"/>
      <c r="F33" s="123" t="s">
        <v>14</v>
      </c>
      <c r="G33" s="123"/>
      <c r="H33" s="124"/>
    </row>
    <row r="34" spans="1:8" ht="15.75">
      <c r="A34" s="3">
        <v>1</v>
      </c>
      <c r="B34" s="127" t="s">
        <v>6</v>
      </c>
      <c r="C34" s="127"/>
      <c r="D34" s="127"/>
      <c r="E34" s="127"/>
      <c r="F34" s="128">
        <v>1</v>
      </c>
      <c r="G34" s="128"/>
      <c r="H34" s="129"/>
    </row>
    <row r="35" spans="1:8" ht="15.75">
      <c r="A35" s="3">
        <v>2</v>
      </c>
      <c r="B35" s="127" t="s">
        <v>7</v>
      </c>
      <c r="C35" s="127"/>
      <c r="D35" s="127"/>
      <c r="E35" s="127"/>
      <c r="F35" s="128">
        <v>1.5</v>
      </c>
      <c r="G35" s="128"/>
      <c r="H35" s="129"/>
    </row>
    <row r="36" spans="1:8" ht="16.5" thickBot="1">
      <c r="A36" s="90">
        <v>3</v>
      </c>
      <c r="B36" s="119" t="s">
        <v>8</v>
      </c>
      <c r="C36" s="119"/>
      <c r="D36" s="119"/>
      <c r="E36" s="119"/>
      <c r="F36" s="130">
        <v>2</v>
      </c>
      <c r="G36" s="130"/>
      <c r="H36" s="131"/>
    </row>
    <row r="37" spans="3:6" ht="15.75">
      <c r="C37" s="30"/>
      <c r="D37" s="45"/>
      <c r="E37" s="30"/>
      <c r="F37" s="31"/>
    </row>
    <row r="38" spans="3:6" ht="15.75">
      <c r="C38" s="30"/>
      <c r="D38" s="45"/>
      <c r="E38" s="30"/>
      <c r="F38" s="31"/>
    </row>
    <row r="39" spans="3:6" ht="15.75">
      <c r="C39" s="30"/>
      <c r="D39" s="45"/>
      <c r="E39" s="30"/>
      <c r="F39" s="31"/>
    </row>
    <row r="40" spans="2:6" ht="15.75">
      <c r="B40" s="21"/>
      <c r="C40" s="30"/>
      <c r="D40" s="45"/>
      <c r="E40" s="30"/>
      <c r="F40" s="31"/>
    </row>
    <row r="41" spans="2:6" ht="15.75">
      <c r="B41" s="21"/>
      <c r="C41" s="30"/>
      <c r="D41" s="45"/>
      <c r="E41" s="30"/>
      <c r="F41" s="31"/>
    </row>
    <row r="42" spans="2:6" ht="15.75">
      <c r="B42" s="21"/>
      <c r="C42" s="30"/>
      <c r="D42" s="45"/>
      <c r="E42" s="30"/>
      <c r="F42" s="31"/>
    </row>
    <row r="43" spans="2:6" ht="15.75">
      <c r="B43" s="21"/>
      <c r="C43" s="30"/>
      <c r="D43" s="45"/>
      <c r="E43" s="30"/>
      <c r="F43" s="31"/>
    </row>
    <row r="44" spans="2:6" ht="15.75">
      <c r="B44" s="21"/>
      <c r="C44" s="30"/>
      <c r="D44" s="45"/>
      <c r="E44" s="30"/>
      <c r="F44" s="31"/>
    </row>
    <row r="45" spans="2:6" ht="15.75">
      <c r="B45" s="21"/>
      <c r="C45" s="30"/>
      <c r="D45" s="45"/>
      <c r="E45" s="30"/>
      <c r="F45" s="31"/>
    </row>
    <row r="46" spans="2:6" ht="15.75">
      <c r="B46" s="21"/>
      <c r="C46" s="30"/>
      <c r="D46" s="45"/>
      <c r="E46" s="30"/>
      <c r="F46" s="31"/>
    </row>
    <row r="47" spans="2:6" ht="15.75">
      <c r="B47" s="21"/>
      <c r="C47" s="30"/>
      <c r="D47" s="45"/>
      <c r="E47" s="30"/>
      <c r="F47" s="31"/>
    </row>
    <row r="48" ht="15.75">
      <c r="B48" s="21"/>
    </row>
    <row r="49" ht="15.75">
      <c r="B49" s="21"/>
    </row>
    <row r="50" ht="15.75">
      <c r="B50" s="21"/>
    </row>
    <row r="51" ht="15.75">
      <c r="B51" s="21"/>
    </row>
    <row r="52" ht="15.75">
      <c r="B52" s="21"/>
    </row>
    <row r="53" ht="15.75">
      <c r="B53" s="21"/>
    </row>
    <row r="54" ht="15.75">
      <c r="B54" s="21"/>
    </row>
    <row r="55" ht="15.75">
      <c r="B55" s="21"/>
    </row>
    <row r="56" ht="15.75">
      <c r="B56" s="21"/>
    </row>
    <row r="57" ht="15.75">
      <c r="B57" s="21"/>
    </row>
    <row r="58" ht="15.75">
      <c r="B58" s="21"/>
    </row>
    <row r="59" ht="15.75">
      <c r="B59" s="21"/>
    </row>
    <row r="60" ht="15.75">
      <c r="B60" s="21"/>
    </row>
    <row r="61" ht="15.75">
      <c r="B61" s="21"/>
    </row>
    <row r="62" ht="15.75">
      <c r="B62" s="21"/>
    </row>
    <row r="63" ht="15.75">
      <c r="B63" s="21"/>
    </row>
    <row r="64" ht="15.75">
      <c r="B64" s="21"/>
    </row>
    <row r="65" ht="15.75">
      <c r="B65" s="21"/>
    </row>
    <row r="66" ht="15.75">
      <c r="B66" s="21"/>
    </row>
    <row r="67" ht="15.75">
      <c r="B67" s="21"/>
    </row>
    <row r="68" ht="15.75">
      <c r="B68" s="21"/>
    </row>
  </sheetData>
  <mergeCells count="22">
    <mergeCell ref="F25:H25"/>
    <mergeCell ref="F26:H26"/>
    <mergeCell ref="B31:E31"/>
    <mergeCell ref="B35:E35"/>
    <mergeCell ref="F27:H27"/>
    <mergeCell ref="F28:H28"/>
    <mergeCell ref="F35:H35"/>
    <mergeCell ref="F34:H34"/>
    <mergeCell ref="B24:E24"/>
    <mergeCell ref="B36:E36"/>
    <mergeCell ref="B33:E33"/>
    <mergeCell ref="B25:E25"/>
    <mergeCell ref="F36:H36"/>
    <mergeCell ref="F29:H29"/>
    <mergeCell ref="B18:G18"/>
    <mergeCell ref="B23:E23"/>
    <mergeCell ref="B34:E34"/>
    <mergeCell ref="F23:H23"/>
    <mergeCell ref="F33:H33"/>
    <mergeCell ref="F24:H24"/>
    <mergeCell ref="F30:H30"/>
    <mergeCell ref="F31:H31"/>
  </mergeCells>
  <printOptions/>
  <pageMargins left="0.7874015748031497" right="0.7874015748031497" top="0.7874015748031497" bottom="0.7874015748031497" header="0.31496062992125984" footer="0.5118110236220472"/>
  <pageSetup horizontalDpi="600" verticalDpi="600" orientation="landscape" paperSize="9" scale="70" r:id="rId1"/>
  <headerFooter alignWithMargins="0">
    <oddHeader>&amp;C&amp;"Times New Roman,Tučné"&amp;14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M59"/>
  <sheetViews>
    <sheetView tabSelected="1" zoomScale="75" zoomScaleNormal="75" workbookViewId="0" topLeftCell="A1">
      <selection activeCell="A5" sqref="A5"/>
    </sheetView>
  </sheetViews>
  <sheetFormatPr defaultColWidth="9.140625" defaultRowHeight="12.75"/>
  <cols>
    <col min="1" max="1" width="9.7109375" style="26" customWidth="1"/>
    <col min="2" max="2" width="26.00390625" style="28" customWidth="1"/>
    <col min="3" max="3" width="14.7109375" style="1" customWidth="1"/>
    <col min="4" max="4" width="14.7109375" style="27" customWidth="1"/>
    <col min="5" max="5" width="14.7109375" style="1" customWidth="1"/>
    <col min="6" max="6" width="14.8515625" style="35" customWidth="1"/>
    <col min="7" max="7" width="14.00390625" style="1" customWidth="1"/>
    <col min="8" max="8" width="17.28125" style="1" customWidth="1"/>
    <col min="9" max="9" width="14.57421875" style="34" customWidth="1"/>
    <col min="10" max="11" width="14.7109375" style="34" customWidth="1"/>
    <col min="12" max="16384" width="9.140625" style="1" customWidth="1"/>
  </cols>
  <sheetData>
    <row r="1" ht="15.75">
      <c r="I1" s="113" t="s">
        <v>63</v>
      </c>
    </row>
    <row r="2" ht="15.75">
      <c r="I2" s="113" t="s">
        <v>62</v>
      </c>
    </row>
    <row r="3" ht="15.75">
      <c r="I3" s="113"/>
    </row>
    <row r="4" spans="1:9" ht="15.75">
      <c r="A4" s="115" t="s">
        <v>64</v>
      </c>
      <c r="I4" s="113"/>
    </row>
    <row r="5" ht="16.5" thickBot="1"/>
    <row r="6" spans="1:13" s="37" customFormat="1" ht="90" thickBot="1">
      <c r="A6" s="62" t="s">
        <v>11</v>
      </c>
      <c r="B6" s="57" t="s">
        <v>49</v>
      </c>
      <c r="C6" s="57" t="s">
        <v>26</v>
      </c>
      <c r="D6" s="58" t="s">
        <v>43</v>
      </c>
      <c r="E6" s="57" t="s">
        <v>28</v>
      </c>
      <c r="F6" s="59" t="s">
        <v>34</v>
      </c>
      <c r="G6" s="57" t="s">
        <v>30</v>
      </c>
      <c r="H6" s="57" t="s">
        <v>31</v>
      </c>
      <c r="I6" s="60" t="s">
        <v>15</v>
      </c>
      <c r="J6" s="60" t="s">
        <v>35</v>
      </c>
      <c r="K6" s="49" t="s">
        <v>12</v>
      </c>
      <c r="M6" s="112"/>
    </row>
    <row r="7" spans="1:11" s="2" customFormat="1" ht="51">
      <c r="A7" s="48"/>
      <c r="B7" s="91"/>
      <c r="C7" s="91" t="s">
        <v>16</v>
      </c>
      <c r="D7" s="92" t="s">
        <v>17</v>
      </c>
      <c r="E7" s="64" t="s">
        <v>18</v>
      </c>
      <c r="F7" s="66" t="s">
        <v>19</v>
      </c>
      <c r="G7" s="64" t="s">
        <v>20</v>
      </c>
      <c r="H7" s="64" t="s">
        <v>21</v>
      </c>
      <c r="I7" s="67" t="s">
        <v>22</v>
      </c>
      <c r="J7" s="67" t="s">
        <v>23</v>
      </c>
      <c r="K7" s="68"/>
    </row>
    <row r="8" spans="1:11" ht="15.75">
      <c r="A8" s="3">
        <v>1</v>
      </c>
      <c r="B8" s="93" t="s">
        <v>59</v>
      </c>
      <c r="C8" s="94">
        <v>25</v>
      </c>
      <c r="D8" s="95">
        <v>0.11</v>
      </c>
      <c r="E8" s="72">
        <v>0.04</v>
      </c>
      <c r="F8" s="72">
        <v>0.0044</v>
      </c>
      <c r="G8" s="72">
        <v>0.0029</v>
      </c>
      <c r="H8" s="72">
        <v>0.0429</v>
      </c>
      <c r="I8" s="73">
        <f>H8/$H$8</f>
        <v>1</v>
      </c>
      <c r="J8" s="73">
        <f>0.5*(I8+1)</f>
        <v>1</v>
      </c>
      <c r="K8" s="74">
        <v>1</v>
      </c>
    </row>
    <row r="9" spans="1:11" ht="15.75">
      <c r="A9" s="3">
        <v>2</v>
      </c>
      <c r="B9" s="75" t="s">
        <v>41</v>
      </c>
      <c r="C9" s="70">
        <v>10</v>
      </c>
      <c r="D9" s="71">
        <v>0.36</v>
      </c>
      <c r="E9" s="72">
        <f>1/C9</f>
        <v>0.1</v>
      </c>
      <c r="F9" s="72">
        <f>D9/C9</f>
        <v>0.036</v>
      </c>
      <c r="G9" s="72">
        <f>$H$11*F9</f>
        <v>0.023999999999999997</v>
      </c>
      <c r="H9" s="72">
        <f>E9+G9</f>
        <v>0.124</v>
      </c>
      <c r="I9" s="73">
        <f>H9/$H$8</f>
        <v>2.8904428904428903</v>
      </c>
      <c r="J9" s="73">
        <f>0.5*(I9+1)</f>
        <v>1.9452214452214451</v>
      </c>
      <c r="K9" s="74">
        <v>1.5</v>
      </c>
    </row>
    <row r="10" spans="1:11" ht="15.75">
      <c r="A10" s="3">
        <v>3</v>
      </c>
      <c r="B10" s="75" t="s">
        <v>42</v>
      </c>
      <c r="C10" s="87">
        <v>20</v>
      </c>
      <c r="D10" s="88">
        <v>2.5</v>
      </c>
      <c r="E10" s="72">
        <f>1/C10</f>
        <v>0.05</v>
      </c>
      <c r="F10" s="72">
        <f>D10/C10</f>
        <v>0.125</v>
      </c>
      <c r="G10" s="72">
        <f>$H$11*F10</f>
        <v>0.08333333333333333</v>
      </c>
      <c r="H10" s="72">
        <f>E10+G10</f>
        <v>0.13333333333333333</v>
      </c>
      <c r="I10" s="73">
        <f>H10/$H$8</f>
        <v>3.108003108003108</v>
      </c>
      <c r="J10" s="73">
        <f>0.5*(I10+1)</f>
        <v>2.054001554001554</v>
      </c>
      <c r="K10" s="74">
        <v>2</v>
      </c>
    </row>
    <row r="11" spans="1:11" ht="16.5" thickBot="1">
      <c r="A11" s="47"/>
      <c r="B11" s="126" t="s">
        <v>33</v>
      </c>
      <c r="C11" s="126"/>
      <c r="D11" s="126"/>
      <c r="E11" s="126"/>
      <c r="F11" s="126"/>
      <c r="G11" s="126"/>
      <c r="H11" s="77">
        <f>1/1.5</f>
        <v>0.6666666666666666</v>
      </c>
      <c r="I11" s="78"/>
      <c r="J11" s="78"/>
      <c r="K11" s="79"/>
    </row>
    <row r="12" spans="1:11" ht="15.75" hidden="1">
      <c r="A12" s="50"/>
      <c r="B12" s="51"/>
      <c r="C12" s="52"/>
      <c r="D12" s="53"/>
      <c r="E12" s="52"/>
      <c r="F12" s="54"/>
      <c r="G12" s="52"/>
      <c r="H12" s="52"/>
      <c r="I12" s="55"/>
      <c r="J12" s="56"/>
      <c r="K12" s="55"/>
    </row>
    <row r="13" spans="1:12" s="12" customFormat="1" ht="31.5" hidden="1">
      <c r="A13" s="4"/>
      <c r="B13" s="5" t="s">
        <v>24</v>
      </c>
      <c r="C13" s="6">
        <v>50</v>
      </c>
      <c r="D13" s="7">
        <v>1</v>
      </c>
      <c r="E13" s="6"/>
      <c r="F13" s="8">
        <f>+D13/C13</f>
        <v>0.02</v>
      </c>
      <c r="G13" s="8">
        <f>$H$11*F13</f>
        <v>0.013333333333333332</v>
      </c>
      <c r="H13" s="8">
        <f>E13+G13</f>
        <v>0.013333333333333332</v>
      </c>
      <c r="I13" s="9" t="e">
        <f>H13/#REF!</f>
        <v>#REF!</v>
      </c>
      <c r="J13" s="10"/>
      <c r="K13" s="9"/>
      <c r="L13" s="11"/>
    </row>
    <row r="14" spans="1:11" s="12" customFormat="1" ht="32.25" hidden="1" thickBot="1">
      <c r="A14" s="13"/>
      <c r="B14" s="14" t="s">
        <v>25</v>
      </c>
      <c r="C14" s="15">
        <v>60</v>
      </c>
      <c r="D14" s="16">
        <v>1</v>
      </c>
      <c r="E14" s="15"/>
      <c r="F14" s="17">
        <f>+D14/C14</f>
        <v>0.016666666666666666</v>
      </c>
      <c r="G14" s="17">
        <f>$H$11*F14</f>
        <v>0.01111111111111111</v>
      </c>
      <c r="H14" s="17">
        <f>E14+G14</f>
        <v>0.01111111111111111</v>
      </c>
      <c r="I14" s="18" t="e">
        <f>H14/#REF!</f>
        <v>#REF!</v>
      </c>
      <c r="J14" s="19"/>
      <c r="K14" s="9"/>
    </row>
    <row r="15" spans="1:11" s="22" customFormat="1" ht="16.5" thickBot="1">
      <c r="A15" s="20"/>
      <c r="B15" s="21"/>
      <c r="D15" s="23"/>
      <c r="F15" s="24"/>
      <c r="I15" s="25"/>
      <c r="J15" s="25"/>
      <c r="K15" s="25"/>
    </row>
    <row r="16" spans="1:11" s="22" customFormat="1" ht="15.75">
      <c r="A16" s="84"/>
      <c r="B16" s="122" t="s">
        <v>0</v>
      </c>
      <c r="C16" s="122"/>
      <c r="D16" s="122"/>
      <c r="E16" s="122"/>
      <c r="F16" s="123" t="s">
        <v>13</v>
      </c>
      <c r="G16" s="123"/>
      <c r="H16" s="124"/>
      <c r="I16" s="25"/>
      <c r="J16" s="25"/>
      <c r="K16" s="25"/>
    </row>
    <row r="17" spans="1:11" s="22" customFormat="1" ht="15.75">
      <c r="A17" s="69">
        <v>1</v>
      </c>
      <c r="B17" s="125" t="s">
        <v>51</v>
      </c>
      <c r="C17" s="125"/>
      <c r="D17" s="125"/>
      <c r="E17" s="125"/>
      <c r="F17" s="117">
        <v>1</v>
      </c>
      <c r="G17" s="117"/>
      <c r="H17" s="118"/>
      <c r="I17" s="25"/>
      <c r="J17" s="25"/>
      <c r="K17" s="25"/>
    </row>
    <row r="18" spans="1:11" s="22" customFormat="1" ht="15.75">
      <c r="A18" s="69">
        <v>2</v>
      </c>
      <c r="B18" s="125" t="s">
        <v>52</v>
      </c>
      <c r="C18" s="125"/>
      <c r="D18" s="125"/>
      <c r="E18" s="125"/>
      <c r="F18" s="117">
        <v>1.057</v>
      </c>
      <c r="G18" s="117"/>
      <c r="H18" s="118"/>
      <c r="I18" s="25"/>
      <c r="J18" s="25"/>
      <c r="K18" s="25"/>
    </row>
    <row r="19" spans="1:11" s="22" customFormat="1" ht="15.75">
      <c r="A19" s="96">
        <v>3</v>
      </c>
      <c r="B19" s="97" t="s">
        <v>53</v>
      </c>
      <c r="C19" s="98"/>
      <c r="D19" s="98"/>
      <c r="E19" s="99"/>
      <c r="F19" s="117">
        <v>1.114</v>
      </c>
      <c r="G19" s="117"/>
      <c r="H19" s="118"/>
      <c r="I19" s="25"/>
      <c r="J19" s="25"/>
      <c r="K19" s="25"/>
    </row>
    <row r="20" spans="1:11" s="22" customFormat="1" ht="15.75">
      <c r="A20" s="96">
        <v>4</v>
      </c>
      <c r="B20" s="100" t="s">
        <v>54</v>
      </c>
      <c r="C20" s="101"/>
      <c r="D20" s="101"/>
      <c r="E20" s="102"/>
      <c r="F20" s="117">
        <v>1.171</v>
      </c>
      <c r="G20" s="117"/>
      <c r="H20" s="118"/>
      <c r="I20" s="25"/>
      <c r="J20" s="25"/>
      <c r="K20" s="25"/>
    </row>
    <row r="21" spans="1:11" s="22" customFormat="1" ht="15.75">
      <c r="A21" s="96">
        <v>5</v>
      </c>
      <c r="B21" s="100" t="s">
        <v>55</v>
      </c>
      <c r="C21" s="101"/>
      <c r="D21" s="101"/>
      <c r="E21" s="102"/>
      <c r="F21" s="117">
        <v>1.229</v>
      </c>
      <c r="G21" s="117"/>
      <c r="H21" s="118"/>
      <c r="I21" s="25"/>
      <c r="J21" s="25"/>
      <c r="K21" s="25"/>
    </row>
    <row r="22" spans="1:11" s="22" customFormat="1" ht="15.75">
      <c r="A22" s="96">
        <v>6</v>
      </c>
      <c r="B22" s="100" t="s">
        <v>56</v>
      </c>
      <c r="C22" s="101"/>
      <c r="D22" s="101"/>
      <c r="E22" s="102"/>
      <c r="F22" s="117">
        <v>1.286</v>
      </c>
      <c r="G22" s="117"/>
      <c r="H22" s="118"/>
      <c r="I22" s="25"/>
      <c r="J22" s="25"/>
      <c r="K22" s="25"/>
    </row>
    <row r="23" spans="1:11" s="22" customFormat="1" ht="15.75">
      <c r="A23" s="96">
        <v>7</v>
      </c>
      <c r="B23" s="100" t="s">
        <v>57</v>
      </c>
      <c r="C23" s="101"/>
      <c r="D23" s="101"/>
      <c r="E23" s="102"/>
      <c r="F23" s="117">
        <v>1.343</v>
      </c>
      <c r="G23" s="117"/>
      <c r="H23" s="118"/>
      <c r="I23" s="25"/>
      <c r="J23" s="25"/>
      <c r="K23" s="25"/>
    </row>
    <row r="24" spans="1:11" s="22" customFormat="1" ht="16.5" thickBot="1">
      <c r="A24" s="85">
        <v>8</v>
      </c>
      <c r="B24" s="119" t="s">
        <v>58</v>
      </c>
      <c r="C24" s="119"/>
      <c r="D24" s="119"/>
      <c r="E24" s="119"/>
      <c r="F24" s="120">
        <v>1.4</v>
      </c>
      <c r="G24" s="120"/>
      <c r="H24" s="121"/>
      <c r="I24" s="25"/>
      <c r="J24" s="25"/>
      <c r="K24" s="25"/>
    </row>
    <row r="25" spans="1:11" s="22" customFormat="1" ht="16.5" thickBot="1">
      <c r="A25" s="86"/>
      <c r="B25" s="80"/>
      <c r="C25" s="81"/>
      <c r="D25" s="82"/>
      <c r="E25" s="81"/>
      <c r="F25" s="83"/>
      <c r="G25" s="81"/>
      <c r="H25" s="81"/>
      <c r="I25" s="25"/>
      <c r="J25" s="25"/>
      <c r="K25" s="25"/>
    </row>
    <row r="26" spans="1:11" s="22" customFormat="1" ht="15.75">
      <c r="A26" s="84"/>
      <c r="B26" s="122" t="s">
        <v>1</v>
      </c>
      <c r="C26" s="122"/>
      <c r="D26" s="122"/>
      <c r="E26" s="122"/>
      <c r="F26" s="123" t="s">
        <v>14</v>
      </c>
      <c r="G26" s="123"/>
      <c r="H26" s="124"/>
      <c r="I26" s="25"/>
      <c r="J26" s="25"/>
      <c r="K26" s="25"/>
    </row>
    <row r="27" spans="1:11" s="22" customFormat="1" ht="15.75">
      <c r="A27" s="69">
        <v>1</v>
      </c>
      <c r="B27" s="127" t="s">
        <v>2</v>
      </c>
      <c r="C27" s="127"/>
      <c r="D27" s="127"/>
      <c r="E27" s="127"/>
      <c r="F27" s="128">
        <v>1</v>
      </c>
      <c r="G27" s="128"/>
      <c r="H27" s="129"/>
      <c r="I27" s="25"/>
      <c r="J27" s="25"/>
      <c r="K27" s="25"/>
    </row>
    <row r="28" spans="1:11" s="22" customFormat="1" ht="15.75">
      <c r="A28" s="69">
        <v>2</v>
      </c>
      <c r="B28" s="127" t="s">
        <v>3</v>
      </c>
      <c r="C28" s="127"/>
      <c r="D28" s="127"/>
      <c r="E28" s="127"/>
      <c r="F28" s="128">
        <v>1.5</v>
      </c>
      <c r="G28" s="128"/>
      <c r="H28" s="129"/>
      <c r="I28" s="25"/>
      <c r="J28" s="25"/>
      <c r="K28" s="25"/>
    </row>
    <row r="29" spans="1:11" s="22" customFormat="1" ht="16.5" thickBot="1">
      <c r="A29" s="89">
        <v>3</v>
      </c>
      <c r="B29" s="119" t="s">
        <v>4</v>
      </c>
      <c r="C29" s="119"/>
      <c r="D29" s="119"/>
      <c r="E29" s="119"/>
      <c r="F29" s="130">
        <v>2</v>
      </c>
      <c r="G29" s="130"/>
      <c r="H29" s="131"/>
      <c r="I29" s="25"/>
      <c r="J29" s="25"/>
      <c r="K29" s="25"/>
    </row>
    <row r="30" spans="3:11" ht="15.75">
      <c r="C30" s="28"/>
      <c r="D30" s="29"/>
      <c r="E30" s="30"/>
      <c r="F30" s="31"/>
      <c r="G30" s="22"/>
      <c r="H30" s="22"/>
      <c r="I30" s="25"/>
      <c r="J30" s="25"/>
      <c r="K30" s="25"/>
    </row>
    <row r="31" spans="2:11" ht="15.75">
      <c r="B31" s="32"/>
      <c r="C31" s="28"/>
      <c r="D31" s="29"/>
      <c r="E31" s="30"/>
      <c r="F31" s="31"/>
      <c r="G31" s="22"/>
      <c r="H31" s="22"/>
      <c r="I31" s="25"/>
      <c r="J31" s="25"/>
      <c r="K31" s="25"/>
    </row>
    <row r="32" spans="2:11" ht="15.75">
      <c r="B32" s="32"/>
      <c r="C32" s="28"/>
      <c r="D32" s="29"/>
      <c r="E32" s="30"/>
      <c r="F32" s="31"/>
      <c r="G32" s="22"/>
      <c r="H32" s="22"/>
      <c r="I32" s="25"/>
      <c r="J32" s="25"/>
      <c r="K32" s="25"/>
    </row>
    <row r="33" spans="2:11" ht="15.75">
      <c r="B33" s="32"/>
      <c r="C33" s="28"/>
      <c r="D33" s="29"/>
      <c r="E33" s="30"/>
      <c r="F33" s="31"/>
      <c r="G33" s="22"/>
      <c r="H33" s="22"/>
      <c r="I33" s="25"/>
      <c r="J33" s="25"/>
      <c r="K33" s="25"/>
    </row>
    <row r="34" spans="2:11" ht="15.75">
      <c r="B34" s="32"/>
      <c r="C34" s="28"/>
      <c r="D34" s="29"/>
      <c r="E34" s="30"/>
      <c r="F34" s="31"/>
      <c r="G34" s="22"/>
      <c r="H34" s="22"/>
      <c r="I34" s="25"/>
      <c r="J34" s="25"/>
      <c r="K34" s="25"/>
    </row>
    <row r="35" spans="2:11" ht="15.75">
      <c r="B35" s="32"/>
      <c r="C35" s="28"/>
      <c r="D35" s="29"/>
      <c r="E35" s="30"/>
      <c r="F35" s="31"/>
      <c r="G35" s="22"/>
      <c r="H35" s="22"/>
      <c r="I35" s="25"/>
      <c r="J35" s="25"/>
      <c r="K35" s="25"/>
    </row>
    <row r="36" spans="2:11" ht="15.75">
      <c r="B36" s="32"/>
      <c r="C36" s="28"/>
      <c r="D36" s="29"/>
      <c r="E36" s="30"/>
      <c r="F36" s="31"/>
      <c r="G36" s="22"/>
      <c r="H36" s="22"/>
      <c r="I36" s="25"/>
      <c r="J36" s="25"/>
      <c r="K36" s="25"/>
    </row>
    <row r="37" spans="2:6" ht="15.75">
      <c r="B37" s="32"/>
      <c r="C37" s="28"/>
      <c r="D37" s="29"/>
      <c r="E37" s="28"/>
      <c r="F37" s="33"/>
    </row>
    <row r="38" spans="2:6" ht="15.75">
      <c r="B38" s="32"/>
      <c r="C38" s="28"/>
      <c r="D38" s="29"/>
      <c r="E38" s="28"/>
      <c r="F38" s="33"/>
    </row>
    <row r="39" ht="15.75">
      <c r="B39" s="32"/>
    </row>
    <row r="40" ht="15.75">
      <c r="B40" s="32"/>
    </row>
    <row r="41" ht="15.75">
      <c r="B41" s="32"/>
    </row>
    <row r="42" ht="15.75">
      <c r="B42" s="32"/>
    </row>
    <row r="43" ht="15.75">
      <c r="B43" s="32"/>
    </row>
    <row r="44" ht="15.75">
      <c r="B44" s="32"/>
    </row>
    <row r="45" ht="15.75">
      <c r="B45" s="32"/>
    </row>
    <row r="46" ht="15.75">
      <c r="B46" s="32"/>
    </row>
    <row r="47" ht="15.75">
      <c r="B47" s="32"/>
    </row>
    <row r="48" ht="15.75">
      <c r="B48" s="32"/>
    </row>
    <row r="49" ht="15.75">
      <c r="B49" s="32"/>
    </row>
    <row r="50" ht="15.75">
      <c r="B50" s="32"/>
    </row>
    <row r="51" ht="15.75">
      <c r="B51" s="32"/>
    </row>
    <row r="52" ht="15.75">
      <c r="B52" s="32"/>
    </row>
    <row r="53" ht="15.75">
      <c r="B53" s="32"/>
    </row>
    <row r="54" ht="15.75">
      <c r="B54" s="32"/>
    </row>
    <row r="55" ht="15.75">
      <c r="B55" s="32"/>
    </row>
    <row r="56" ht="15.75">
      <c r="B56" s="32"/>
    </row>
    <row r="57" ht="15.75">
      <c r="B57" s="32"/>
    </row>
    <row r="58" ht="15.75">
      <c r="B58" s="32"/>
    </row>
    <row r="59" ht="15.75">
      <c r="B59" s="32"/>
    </row>
  </sheetData>
  <mergeCells count="22">
    <mergeCell ref="B11:G11"/>
    <mergeCell ref="B16:E16"/>
    <mergeCell ref="F16:H16"/>
    <mergeCell ref="B17:E17"/>
    <mergeCell ref="F17:H17"/>
    <mergeCell ref="B18:E18"/>
    <mergeCell ref="F18:H18"/>
    <mergeCell ref="B24:E24"/>
    <mergeCell ref="F24:H24"/>
    <mergeCell ref="F20:H20"/>
    <mergeCell ref="F19:H19"/>
    <mergeCell ref="F21:H21"/>
    <mergeCell ref="F22:H22"/>
    <mergeCell ref="F23:H23"/>
    <mergeCell ref="B26:E26"/>
    <mergeCell ref="F26:H26"/>
    <mergeCell ref="B27:E27"/>
    <mergeCell ref="F27:H27"/>
    <mergeCell ref="B28:E28"/>
    <mergeCell ref="F28:H28"/>
    <mergeCell ref="B29:E29"/>
    <mergeCell ref="F29:H29"/>
  </mergeCells>
  <printOptions/>
  <pageMargins left="0.75" right="0.75" top="1" bottom="1" header="0.4921259845" footer="0.4921259845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Judita Šoltésová</dc:creator>
  <cp:keywords/>
  <dc:description/>
  <cp:lastModifiedBy>Jusková Magdaléna</cp:lastModifiedBy>
  <cp:lastPrinted>2004-11-30T12:43:01Z</cp:lastPrinted>
  <dcterms:created xsi:type="dcterms:W3CDTF">2003-06-23T09:33:10Z</dcterms:created>
  <dcterms:modified xsi:type="dcterms:W3CDTF">2004-12-07T14:41:07Z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1155014888</vt:i4>
  </property>
  <property fmtid="{D5CDD505-2E9C-101B-9397-08002B2CF9AE}" pid="4" name="_EmailSubje">
    <vt:lpwstr>nové znenie - nariadenie vlády</vt:lpwstr>
  </property>
  <property fmtid="{D5CDD505-2E9C-101B-9397-08002B2CF9AE}" pid="5" name="_AuthorEma">
    <vt:lpwstr>juskova@education.gov.sk</vt:lpwstr>
  </property>
  <property fmtid="{D5CDD505-2E9C-101B-9397-08002B2CF9AE}" pid="6" name="_AuthorEmailDisplayNa">
    <vt:lpwstr>Magdaléna Jusková</vt:lpwstr>
  </property>
</Properties>
</file>