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<sst xmlns="http://schemas.openxmlformats.org/spreadsheetml/2006/main" count="630" uniqueCount="182">
  <si>
    <t xml:space="preserve">             S L O V E N S K Ý   P O Z E M K O V Ý   F O N D</t>
  </si>
  <si>
    <t xml:space="preserve">             Búdková 36,  817 15  Bratislava</t>
  </si>
  <si>
    <t xml:space="preserve">N Á V R H </t>
  </si>
  <si>
    <t>korekcie už schváleného rozpočtu na rok 2004</t>
  </si>
  <si>
    <t>a rozpočtu SPF na roky 2006 a 2007</t>
  </si>
  <si>
    <t>v tis. Sk</t>
  </si>
  <si>
    <t>Rok</t>
  </si>
  <si>
    <t>Schvál.</t>
  </si>
  <si>
    <t>Návrh</t>
  </si>
  <si>
    <t xml:space="preserve">     I.   P R Í J M Y </t>
  </si>
  <si>
    <t>uznes.</t>
  </si>
  <si>
    <t>korekcie</t>
  </si>
  <si>
    <t>rozpoč.</t>
  </si>
  <si>
    <t>vlády č.</t>
  </si>
  <si>
    <t>1.</t>
  </si>
  <si>
    <t>2.</t>
  </si>
  <si>
    <t>3.</t>
  </si>
  <si>
    <t>4.</t>
  </si>
  <si>
    <t>5.</t>
  </si>
  <si>
    <t>6.</t>
  </si>
  <si>
    <r>
      <t>A. PRÍJMY z výnosov</t>
    </r>
    <r>
      <rPr>
        <sz val="12"/>
        <rFont val="Arial Narrow"/>
        <family val="2"/>
      </rPr>
      <t xml:space="preserve"> pri prevode majetku štátu</t>
    </r>
  </si>
  <si>
    <t>-</t>
  </si>
  <si>
    <t xml:space="preserve">     na privatizované subjekty podľa zákona č.92/1991 Zb. </t>
  </si>
  <si>
    <t xml:space="preserve">     v znení neskorších predpisov,  </t>
  </si>
  <si>
    <t xml:space="preserve">     v tom:</t>
  </si>
  <si>
    <t xml:space="preserve">     1. z privatizácie ŠM a biolog. služieb</t>
  </si>
  <si>
    <t xml:space="preserve">     2. z privatizácie STS</t>
  </si>
  <si>
    <t xml:space="preserve">     3. z predaja nehnuteľného majetku podľa § 45</t>
  </si>
  <si>
    <t xml:space="preserve">        zák. č. 92/1991 Zb. v znení neskor. predpisov</t>
  </si>
  <si>
    <t xml:space="preserve">     4. z predaja akcií SPF v RIF-e</t>
  </si>
  <si>
    <t xml:space="preserve">     5. z predaja dlhopisov FNM</t>
  </si>
  <si>
    <t xml:space="preserve">     6. z výnosov za podielové listy v PPSS a. s.</t>
  </si>
  <si>
    <r>
      <t>B.  Príjmy z výnosov</t>
    </r>
    <r>
      <rPr>
        <sz val="12"/>
        <rFont val="Arial Narrow"/>
        <family val="2"/>
      </rPr>
      <t xml:space="preserve"> pri správe majetku štátu</t>
    </r>
  </si>
  <si>
    <t xml:space="preserve">     podľa zák. č. 229/1991 Zb. a 330/1991 Zb. v znení</t>
  </si>
  <si>
    <t xml:space="preserve">     neskorších predpisov,</t>
  </si>
  <si>
    <t xml:space="preserve">    1. za prenájom poľnohospodárskej pôdy </t>
  </si>
  <si>
    <t xml:space="preserve">    2. za prenájom výkonu poľovného práva</t>
  </si>
  <si>
    <t xml:space="preserve">    3. za prenájom nehnuteľností - budov v správe SPF</t>
  </si>
  <si>
    <t xml:space="preserve">    4. za predaný hmotný majetok SPF</t>
  </si>
  <si>
    <t xml:space="preserve">    5. za prenájom lesných pozemkov</t>
  </si>
  <si>
    <t xml:space="preserve">    6. za predaj pozemkov</t>
  </si>
  <si>
    <t xml:space="preserve">    7. za predaj nehnuteľného majetku SPF - byty</t>
  </si>
  <si>
    <t xml:space="preserve">    8. za iné príjmy a účastnícke poplatky</t>
  </si>
  <si>
    <t xml:space="preserve">    9. za prenájom nehnuteľností v správe SPF (daň)</t>
  </si>
  <si>
    <r>
      <t>C.  Príjmy z kapitálových</t>
    </r>
    <r>
      <rPr>
        <sz val="12"/>
        <rFont val="Arial Narrow"/>
        <family val="2"/>
      </rPr>
      <t xml:space="preserve"> a ostatných finančných</t>
    </r>
  </si>
  <si>
    <t xml:space="preserve">     výnosov (kreditné úroky)</t>
  </si>
  <si>
    <t xml:space="preserve">     P R Í J M Y   spolu (A+B+C)</t>
  </si>
  <si>
    <t xml:space="preserve">     II.   V Ý D A V K Y  </t>
  </si>
  <si>
    <r>
      <t>A.  Investičné výdavky</t>
    </r>
    <r>
      <rPr>
        <sz val="12"/>
        <rFont val="Arial Narrow"/>
        <family val="2"/>
      </rPr>
      <t xml:space="preserve"> spolu,</t>
    </r>
  </si>
  <si>
    <t xml:space="preserve">     1. nákup investičného majetku pre SPF</t>
  </si>
  <si>
    <t xml:space="preserve">     2. výkup pozemkov podľa zák. č. 330/1991 Zb.</t>
  </si>
  <si>
    <t xml:space="preserve">         a zák. č. 180/1995 Z. z.</t>
  </si>
  <si>
    <t xml:space="preserve">     3. investičné rekunštrukcie budov slúžiacich pre</t>
  </si>
  <si>
    <t xml:space="preserve">        činnosť SPF</t>
  </si>
  <si>
    <r>
      <t>B.  Neinvestičné výdavky</t>
    </r>
    <r>
      <rPr>
        <sz val="12"/>
        <rFont val="Arial Narrow"/>
        <family val="2"/>
      </rPr>
      <t xml:space="preserve"> spolu,</t>
    </r>
  </si>
  <si>
    <t xml:space="preserve">     1. hmotné výdavky vrátane odpisov investičného</t>
  </si>
  <si>
    <t xml:space="preserve">         majetku</t>
  </si>
  <si>
    <t xml:space="preserve">     2. osobné výdavky spolu</t>
  </si>
  <si>
    <t xml:space="preserve">     3. služby spolu</t>
  </si>
  <si>
    <t xml:space="preserve">     4. finančné náklady spolu</t>
  </si>
  <si>
    <t xml:space="preserve">     V Ý D A V K Y   spolu (A+B):</t>
  </si>
  <si>
    <t xml:space="preserve">     III.  S A L D O   rozpočtu </t>
  </si>
  <si>
    <t xml:space="preserve">     I.   P R Í J M Y   spolu</t>
  </si>
  <si>
    <t xml:space="preserve">     II.  V Ý D A V K Y   spolu</t>
  </si>
  <si>
    <t xml:space="preserve">Rozdiel + - </t>
  </si>
  <si>
    <t>Bratislava 21. 01. 2004</t>
  </si>
  <si>
    <t xml:space="preserve">                                                                    NÁVRH KOREKCIE už schváleného rozpočtu na rok 2004 </t>
  </si>
  <si>
    <t xml:space="preserve">                                 a rozpočtu SPF na roky 2006 a 2007 zostaveného podľa "Príručky na zostavenie návrhu </t>
  </si>
  <si>
    <t xml:space="preserve">                                                                   štátneho a verejného rozpočtu na rok 2004"</t>
  </si>
  <si>
    <t>Slovenský pozemkový fond</t>
  </si>
  <si>
    <t>Búdková 36, 817 15 Bratislava</t>
  </si>
  <si>
    <t>Kap.</t>
  </si>
  <si>
    <t>Rok 2003</t>
  </si>
  <si>
    <t xml:space="preserve">         Rok 2004</t>
  </si>
  <si>
    <t>Rok 2005</t>
  </si>
  <si>
    <t>Návrh rozpočtu</t>
  </si>
  <si>
    <t>Položková skladba rozpočtu</t>
  </si>
  <si>
    <t>Skutočné</t>
  </si>
  <si>
    <t>Schválený</t>
  </si>
  <si>
    <t>Index</t>
  </si>
  <si>
    <t>Na rok</t>
  </si>
  <si>
    <t>plnenie k</t>
  </si>
  <si>
    <t>rozpočet</t>
  </si>
  <si>
    <t xml:space="preserve"> 31.12.2003</t>
  </si>
  <si>
    <t>uzn.vlády</t>
  </si>
  <si>
    <t>rozpočtu</t>
  </si>
  <si>
    <t>č.409/2003</t>
  </si>
  <si>
    <t>na rok</t>
  </si>
  <si>
    <t>na r.2004</t>
  </si>
  <si>
    <t>na r.2005</t>
  </si>
  <si>
    <t>7.</t>
  </si>
  <si>
    <t>8.</t>
  </si>
  <si>
    <t>9.</t>
  </si>
  <si>
    <t>10.</t>
  </si>
  <si>
    <t>11.</t>
  </si>
  <si>
    <t>A</t>
  </si>
  <si>
    <t>PRÍJMY CELKOM</t>
  </si>
  <si>
    <t>A.1</t>
  </si>
  <si>
    <t>200 N e d a ň o v é   p r í j m y</t>
  </si>
  <si>
    <t>210 Príjmy z podnikania a z vlastníctva majetku</t>
  </si>
  <si>
    <r>
      <t xml:space="preserve">211 </t>
    </r>
    <r>
      <rPr>
        <sz val="9"/>
        <rFont val="Times New Roman CE"/>
        <family val="1"/>
      </rPr>
      <t>Príjmy z podnikania</t>
    </r>
  </si>
  <si>
    <r>
      <t>212</t>
    </r>
    <r>
      <rPr>
        <sz val="9"/>
        <rFont val="Times New Roman CE"/>
        <family val="1"/>
      </rPr>
      <t xml:space="preserve"> Príjmy z vlastníctva</t>
    </r>
  </si>
  <si>
    <t>220 Administratívne a iné poplatky a platby</t>
  </si>
  <si>
    <r>
      <t xml:space="preserve">222 </t>
    </r>
    <r>
      <rPr>
        <sz val="9"/>
        <rFont val="Times New Roman CE"/>
        <family val="1"/>
      </rPr>
      <t>Pokuty a penále</t>
    </r>
  </si>
  <si>
    <r>
      <t xml:space="preserve">223 </t>
    </r>
    <r>
      <rPr>
        <sz val="9"/>
        <rFont val="Times New Roman CE"/>
        <family val="1"/>
      </rPr>
      <t>Poplatky a platby z nepriemyselného a náhodného predaja a služieb</t>
    </r>
  </si>
  <si>
    <t>230 Kapitálové príjmy</t>
  </si>
  <si>
    <r>
      <t>231</t>
    </r>
    <r>
      <rPr>
        <sz val="9"/>
        <rFont val="Times New Roman CE"/>
        <family val="1"/>
      </rPr>
      <t xml:space="preserve"> Príjem z predaja kapitálových aktív</t>
    </r>
  </si>
  <si>
    <r>
      <t>233</t>
    </r>
    <r>
      <rPr>
        <sz val="9"/>
        <rFont val="Times New Roman CE"/>
        <family val="1"/>
      </rPr>
      <t xml:space="preserve"> Príjem z predaja pozemkov a nehmotných aktív</t>
    </r>
  </si>
  <si>
    <r>
      <t xml:space="preserve">234 </t>
    </r>
    <r>
      <rPr>
        <sz val="9"/>
        <rFont val="Times New Roman CE"/>
        <family val="1"/>
      </rPr>
      <t>Príjem z realizácie finančného majetku</t>
    </r>
  </si>
  <si>
    <r>
      <t>235</t>
    </r>
    <r>
      <rPr>
        <sz val="9"/>
        <rFont val="Times New Roman CE"/>
        <family val="1"/>
      </rPr>
      <t xml:space="preserve"> Príjem z konkurzu, likvidácie a exekúcie</t>
    </r>
  </si>
  <si>
    <t>240 Úroky z domácich úverov, pôžičiek a vkladov</t>
  </si>
  <si>
    <r>
      <t>241</t>
    </r>
    <r>
      <rPr>
        <sz val="9"/>
        <rFont val="Times New Roman CE"/>
        <family val="1"/>
      </rPr>
      <t xml:space="preserve"> Z úverov a pôžičiek</t>
    </r>
  </si>
  <si>
    <r>
      <t xml:space="preserve">242 </t>
    </r>
    <r>
      <rPr>
        <sz val="9"/>
        <rFont val="Times New Roman CE"/>
        <family val="1"/>
      </rPr>
      <t>Z vkladov</t>
    </r>
  </si>
  <si>
    <r>
      <t>243</t>
    </r>
    <r>
      <rPr>
        <sz val="9"/>
        <rFont val="Times New Roman CE"/>
        <family val="1"/>
      </rPr>
      <t xml:space="preserve"> Z účtov finančného hospodárenia</t>
    </r>
  </si>
  <si>
    <r>
      <t>244</t>
    </r>
    <r>
      <rPr>
        <sz val="9"/>
        <rFont val="Times New Roman CE"/>
        <family val="1"/>
      </rPr>
      <t xml:space="preserve"> Z termínovaných vkladov</t>
    </r>
  </si>
  <si>
    <r>
      <t>245</t>
    </r>
    <r>
      <rPr>
        <sz val="9"/>
        <rFont val="Times New Roman CE"/>
        <family val="1"/>
      </rPr>
      <t xml:space="preserve"> Z návratných finančných výpomocí</t>
    </r>
  </si>
  <si>
    <t>250 Úroky zo zahraničných úverov, pôžičiek a vkladov</t>
  </si>
  <si>
    <r>
      <t xml:space="preserve">290 Iné nedaňové príjmy </t>
    </r>
    <r>
      <rPr>
        <sz val="9"/>
        <rFont val="Times New Roman CE"/>
        <family val="1"/>
      </rPr>
      <t>z toho:</t>
    </r>
  </si>
  <si>
    <r>
      <t>292</t>
    </r>
    <r>
      <rPr>
        <sz val="9"/>
        <rFont val="Times New Roman CE"/>
        <family val="1"/>
      </rPr>
      <t xml:space="preserve"> Ostatné príjmy, z toho:</t>
    </r>
  </si>
  <si>
    <t xml:space="preserve">    292010 Zostatok prostriedkov z predchádzajúceho roka</t>
  </si>
  <si>
    <t>A.2</t>
  </si>
  <si>
    <t>300 G r a n t y   a   t r a n s f e r y</t>
  </si>
  <si>
    <r>
      <t xml:space="preserve">310 Tuzemské bežné granty a transfery </t>
    </r>
    <r>
      <rPr>
        <sz val="9"/>
        <rFont val="Times New Roman CE"/>
        <family val="1"/>
      </rPr>
      <t>z toho:</t>
    </r>
  </si>
  <si>
    <r>
      <t>312</t>
    </r>
    <r>
      <rPr>
        <sz val="9"/>
        <rFont val="Times New Roman CE"/>
        <family val="1"/>
      </rPr>
      <t xml:space="preserve"> Transfery na rovnakej úrovni</t>
    </r>
  </si>
  <si>
    <t xml:space="preserve">    312001 Zo štátneho rozpočtu</t>
  </si>
  <si>
    <t xml:space="preserve">    312002 Zo štátneho fondu</t>
  </si>
  <si>
    <t xml:space="preserve">    312004 Z Národného úradu práce</t>
  </si>
  <si>
    <t xml:space="preserve">    312005 Z Fondu národného majetku SR</t>
  </si>
  <si>
    <t xml:space="preserve">    312007 Z Rozpočtu obce</t>
  </si>
  <si>
    <t xml:space="preserve">    312008 Z rozpočtu VÚC</t>
  </si>
  <si>
    <r>
      <t>322</t>
    </r>
    <r>
      <rPr>
        <sz val="9"/>
        <rFont val="Times New Roman CE"/>
        <family val="1"/>
      </rPr>
      <t xml:space="preserve"> Transfery na rovnakej úrovni</t>
    </r>
  </si>
  <si>
    <t xml:space="preserve">    322001 Zo štátneho rozpočtu</t>
  </si>
  <si>
    <t xml:space="preserve">    322002 Zo štátneho fondu</t>
  </si>
  <si>
    <t xml:space="preserve">    322003 Zo zdravotných poisťovní</t>
  </si>
  <si>
    <t xml:space="preserve">    322004 Z Fondu národného majetku SR</t>
  </si>
  <si>
    <t xml:space="preserve">    322005 Z rozpočtu obce</t>
  </si>
  <si>
    <t xml:space="preserve">    322006 Z rozpočtu vyššieho územného celku</t>
  </si>
  <si>
    <t>A.3</t>
  </si>
  <si>
    <t>400 Príjmy zo splácania úverov a pôž.a z predaja majet.účastí</t>
  </si>
  <si>
    <t>440 Z predaja majetku FNM SR a SPF</t>
  </si>
  <si>
    <t>500 P r i j a t é   ú v e r y</t>
  </si>
  <si>
    <t>B</t>
  </si>
  <si>
    <t>VÝDAVKY CELKOM</t>
  </si>
  <si>
    <t>B.1</t>
  </si>
  <si>
    <t>600 B e ž n é   v ý d a v k y</t>
  </si>
  <si>
    <t>610 Mzdy, platy, služobné príjmy a ostatné osobné vyrovnania</t>
  </si>
  <si>
    <t>620 Poistné a príspevok do poisťovní</t>
  </si>
  <si>
    <r>
      <t>621</t>
    </r>
    <r>
      <rPr>
        <sz val="9"/>
        <rFont val="Times New Roman CE"/>
        <family val="1"/>
      </rPr>
      <t xml:space="preserve"> Poistné do Všeobecnej zdravotnej poisťovne</t>
    </r>
  </si>
  <si>
    <r>
      <t>622</t>
    </r>
    <r>
      <rPr>
        <sz val="9"/>
        <rFont val="Times New Roman CE"/>
        <family val="1"/>
      </rPr>
      <t xml:space="preserve"> Poistné do Spoločnej zdravotnej poisťovne</t>
    </r>
  </si>
  <si>
    <r>
      <t xml:space="preserve">623 </t>
    </r>
    <r>
      <rPr>
        <sz val="9"/>
        <rFont val="Times New Roman CE"/>
        <family val="1"/>
      </rPr>
      <t>Poistné do ostatných zdravotných poisťovní</t>
    </r>
  </si>
  <si>
    <r>
      <t>625</t>
    </r>
    <r>
      <rPr>
        <sz val="9"/>
        <rFont val="Times New Roman CE"/>
        <family val="1"/>
      </rPr>
      <t xml:space="preserve"> Poistné do Sociálnej poisťovne</t>
    </r>
  </si>
  <si>
    <t xml:space="preserve">     625001 Na nemocenské poistenie</t>
  </si>
  <si>
    <t xml:space="preserve">     625002 Na dôchodkové zabezpečenie</t>
  </si>
  <si>
    <t xml:space="preserve">     625003 Na poistenie zodpovednosti za škodu</t>
  </si>
  <si>
    <r>
      <t>626</t>
    </r>
    <r>
      <rPr>
        <sz val="9"/>
        <rFont val="Times New Roman CE"/>
        <family val="1"/>
      </rPr>
      <t xml:space="preserve"> Príspevok do Národného úradu práce</t>
    </r>
  </si>
  <si>
    <t xml:space="preserve">     626001 Na poistenie v nezamestnanosti</t>
  </si>
  <si>
    <t xml:space="preserve">     626002 Do garančného fondu</t>
  </si>
  <si>
    <r>
      <t>627</t>
    </r>
    <r>
      <rPr>
        <sz val="9"/>
        <rFont val="Times New Roman CE"/>
        <family val="1"/>
      </rPr>
      <t xml:space="preserve"> Príspevok do doplnkových dôchodkových poisťovní</t>
    </r>
  </si>
  <si>
    <t>630 Tovary a služby</t>
  </si>
  <si>
    <t>640 Bežné transfery</t>
  </si>
  <si>
    <r>
      <t>641</t>
    </r>
    <r>
      <rPr>
        <sz val="9"/>
        <rFont val="Times New Roman CE"/>
        <family val="1"/>
      </rPr>
      <t xml:space="preserve"> Bežné transfery na rovnakej úrovni </t>
    </r>
  </si>
  <si>
    <r>
      <t>642</t>
    </r>
    <r>
      <rPr>
        <sz val="9"/>
        <rFont val="Times New Roman CE"/>
        <family val="1"/>
      </rPr>
      <t xml:space="preserve"> Bežné transfery jednotlivcom, neziskovým právnickým osobám a poskytovateľom zdravotnej starostlivosti</t>
    </r>
  </si>
  <si>
    <r>
      <t>648</t>
    </r>
    <r>
      <rPr>
        <sz val="9"/>
        <rFont val="Times New Roman CE"/>
        <family val="1"/>
      </rPr>
      <t xml:space="preserve"> Bežné transfery na rôznej úrovni</t>
    </r>
  </si>
  <si>
    <t>650 Splácanie úrokov a ostatné platby súvisiace s úvermi</t>
  </si>
  <si>
    <r>
      <t>651</t>
    </r>
    <r>
      <rPr>
        <sz val="9"/>
        <rFont val="Times New Roman CE"/>
        <family val="1"/>
      </rPr>
      <t xml:space="preserve"> Splácanie úrokov v tuzemsku</t>
    </r>
  </si>
  <si>
    <r>
      <t>652</t>
    </r>
    <r>
      <rPr>
        <sz val="9"/>
        <rFont val="Times New Roman CE"/>
        <family val="1"/>
      </rPr>
      <t xml:space="preserve"> Splácanie úrokov do zahraničia</t>
    </r>
  </si>
  <si>
    <r>
      <t xml:space="preserve">653 </t>
    </r>
    <r>
      <rPr>
        <sz val="9"/>
        <rFont val="Times New Roman CE"/>
        <family val="1"/>
      </rPr>
      <t>Ďalšie platby súvisiace s úverom</t>
    </r>
  </si>
  <si>
    <t>B.2</t>
  </si>
  <si>
    <t xml:space="preserve">700 K a p i t á l o v é   v ý d a v k y </t>
  </si>
  <si>
    <t>710 Obstarávanie kapitálových aktív</t>
  </si>
  <si>
    <r>
      <t>711</t>
    </r>
    <r>
      <rPr>
        <sz val="9"/>
        <rFont val="Times New Roman CE"/>
        <family val="1"/>
      </rPr>
      <t xml:space="preserve"> Nákup pozemkov a nehmotných aktív</t>
    </r>
  </si>
  <si>
    <r>
      <t>717</t>
    </r>
    <r>
      <rPr>
        <sz val="9"/>
        <rFont val="Times New Roman CE"/>
        <family val="1"/>
      </rPr>
      <t xml:space="preserve"> Realizácia stavieb a ich technické zhodnotenia</t>
    </r>
  </si>
  <si>
    <r>
      <t xml:space="preserve">713 </t>
    </r>
    <r>
      <rPr>
        <sz val="9"/>
        <rFont val="Times New Roman CE"/>
        <family val="1"/>
      </rPr>
      <t>Nákup strojov, prístr.,zariadení techniky a náradia</t>
    </r>
  </si>
  <si>
    <r>
      <t>714</t>
    </r>
    <r>
      <rPr>
        <sz val="9"/>
        <rFont val="Times New Roman CE"/>
        <family val="1"/>
      </rPr>
      <t xml:space="preserve"> Nákup dopravných prostriedkov všetkých druhov</t>
    </r>
  </si>
  <si>
    <t>720 Kapitálové transfery</t>
  </si>
  <si>
    <r>
      <t>721</t>
    </r>
    <r>
      <rPr>
        <sz val="9"/>
        <rFont val="Times New Roman CE"/>
        <family val="1"/>
      </rPr>
      <t xml:space="preserve"> Kapitálové transfery na rovnakej úrovni</t>
    </r>
  </si>
  <si>
    <t>B.3</t>
  </si>
  <si>
    <t>800 P o s k y t o v a n i e   ú v e r o v   a   p ô ž i č i e k ,</t>
  </si>
  <si>
    <t xml:space="preserve">        ú č a s ť   n a   m a j e t k u   a   s p l á c a n i e   i s t i n y</t>
  </si>
  <si>
    <t>820 Splácanie istín</t>
  </si>
  <si>
    <t xml:space="preserve">Bratislava 30. januára 2004 </t>
  </si>
  <si>
    <t>Vypracovala: Ing. Májeková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</si>
</sst>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409/03&quot;"/>
    <numFmt numFmtId="165" formatCode="&quot;4/3&quot;"/>
    <numFmt numFmtId="166" formatCode="&quot;4/2&quot;"/>
    <numFmt numFmtId="167" formatCode="&quot;8/5&quot;"/>
    <numFmt numFmtId="168" formatCode="&quot;10/8&quot;"/>
    <numFmt numFmtId="169" formatCode="&quot;6:5&quot;"/>
    <numFmt numFmtId="170" formatCode="&quot;9:6&quot;"/>
    <numFmt numFmtId="171" formatCode="&quot;11:9&quot;"/>
    <numFmt numFmtId="172" formatCode="#,##0.0"/>
  </numFmts>
  <fonts count="15">
    <font>
      <sz val="10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3" fontId="4" fillId="0" borderId="6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70" fontId="8" fillId="0" borderId="8" xfId="0" applyNumberFormat="1" applyFont="1" applyBorder="1" applyAlignment="1">
      <alignment horizontal="center"/>
    </xf>
    <xf numFmtId="171" fontId="8" fillId="0" borderId="8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172" fontId="7" fillId="0" borderId="3" xfId="0" applyNumberFormat="1" applyFont="1" applyFill="1" applyBorder="1" applyAlignment="1">
      <alignment horizontal="right"/>
    </xf>
    <xf numFmtId="172" fontId="7" fillId="0" borderId="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3" fontId="8" fillId="0" borderId="12" xfId="0" applyNumberFormat="1" applyFont="1" applyBorder="1" applyAlignment="1">
      <alignment horizontal="right"/>
    </xf>
    <xf numFmtId="172" fontId="8" fillId="0" borderId="3" xfId="0" applyNumberFormat="1" applyFont="1" applyFill="1" applyBorder="1" applyAlignment="1">
      <alignment horizontal="right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72" fontId="9" fillId="0" borderId="3" xfId="0" applyNumberFormat="1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 horizontal="right"/>
    </xf>
    <xf numFmtId="172" fontId="9" fillId="0" borderId="3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left"/>
    </xf>
    <xf numFmtId="172" fontId="8" fillId="0" borderId="3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3" fontId="8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72" fontId="7" fillId="0" borderId="12" xfId="0" applyNumberFormat="1" applyFont="1" applyBorder="1" applyAlignment="1">
      <alignment horizontal="center"/>
    </xf>
    <xf numFmtId="172" fontId="7" fillId="0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72" fontId="7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172" fontId="9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0" fontId="11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9" fillId="0" borderId="14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172" fontId="7" fillId="0" borderId="4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1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172" fontId="7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4" sqref="A4:G4"/>
    </sheetView>
  </sheetViews>
  <sheetFormatPr defaultColWidth="9.140625" defaultRowHeight="12.75"/>
  <cols>
    <col min="1" max="1" width="50.00390625" style="3" customWidth="1"/>
    <col min="2" max="2" width="6.57421875" style="4" customWidth="1"/>
    <col min="3" max="3" width="8.00390625" style="4" customWidth="1"/>
    <col min="4" max="4" width="7.8515625" style="4" customWidth="1"/>
    <col min="5" max="6" width="7.57421875" style="4" customWidth="1"/>
    <col min="7" max="7" width="9.140625" style="4" customWidth="1"/>
  </cols>
  <sheetData>
    <row r="1" spans="1:7" ht="15.75">
      <c r="A1" s="43" t="s">
        <v>0</v>
      </c>
      <c r="B1" s="43"/>
      <c r="C1" s="43"/>
      <c r="D1" s="43"/>
      <c r="E1" s="43"/>
      <c r="F1" s="43"/>
      <c r="G1" s="43"/>
    </row>
    <row r="2" spans="1:7" ht="15.75">
      <c r="A2" s="44" t="s">
        <v>1</v>
      </c>
      <c r="B2" s="45"/>
      <c r="C2" s="45"/>
      <c r="D2" s="45"/>
      <c r="E2" s="45"/>
      <c r="F2" s="45"/>
      <c r="G2" s="45"/>
    </row>
    <row r="4" spans="1:7" ht="18">
      <c r="A4" s="46" t="s">
        <v>2</v>
      </c>
      <c r="B4" s="47"/>
      <c r="C4" s="47"/>
      <c r="D4" s="47"/>
      <c r="E4" s="47"/>
      <c r="F4" s="47"/>
      <c r="G4" s="47"/>
    </row>
    <row r="5" spans="1:7" ht="18">
      <c r="A5" s="46" t="s">
        <v>3</v>
      </c>
      <c r="B5" s="47"/>
      <c r="C5" s="47"/>
      <c r="D5" s="47"/>
      <c r="E5" s="47"/>
      <c r="F5" s="47"/>
      <c r="G5" s="47"/>
    </row>
    <row r="6" spans="1:7" ht="18">
      <c r="A6" s="46" t="s">
        <v>4</v>
      </c>
      <c r="B6" s="47"/>
      <c r="C6" s="47"/>
      <c r="D6" s="47"/>
      <c r="E6" s="47"/>
      <c r="F6" s="47"/>
      <c r="G6" s="47"/>
    </row>
    <row r="7" spans="1:7" ht="15.75">
      <c r="A7" s="5"/>
      <c r="B7" s="6"/>
      <c r="C7" s="6"/>
      <c r="D7" s="6"/>
      <c r="E7" s="6"/>
      <c r="F7" s="6"/>
      <c r="G7" s="7" t="s">
        <v>5</v>
      </c>
    </row>
    <row r="8" spans="1:7" ht="15.75">
      <c r="A8" s="8"/>
      <c r="B8" s="9"/>
      <c r="C8" s="50" t="s">
        <v>6</v>
      </c>
      <c r="D8" s="51"/>
      <c r="E8" s="10" t="s">
        <v>6</v>
      </c>
      <c r="F8" s="11" t="s">
        <v>6</v>
      </c>
      <c r="G8" s="11" t="s">
        <v>6</v>
      </c>
    </row>
    <row r="9" spans="1:7" ht="15.75">
      <c r="A9" s="12"/>
      <c r="B9" s="13"/>
      <c r="C9" s="48">
        <v>2004</v>
      </c>
      <c r="D9" s="49"/>
      <c r="E9" s="14">
        <v>2005</v>
      </c>
      <c r="F9" s="15">
        <v>2006</v>
      </c>
      <c r="G9" s="15">
        <v>2007</v>
      </c>
    </row>
    <row r="10" spans="1:7" ht="15.75">
      <c r="A10" s="16"/>
      <c r="B10" s="17"/>
      <c r="C10" s="11" t="s">
        <v>7</v>
      </c>
      <c r="D10" s="11" t="s">
        <v>8</v>
      </c>
      <c r="E10" s="11" t="s">
        <v>7</v>
      </c>
      <c r="F10" s="18" t="s">
        <v>8</v>
      </c>
      <c r="G10" s="18" t="s">
        <v>8</v>
      </c>
    </row>
    <row r="11" spans="1:7" ht="15.75">
      <c r="A11" s="12" t="s">
        <v>9</v>
      </c>
      <c r="B11" s="17"/>
      <c r="C11" s="18" t="s">
        <v>10</v>
      </c>
      <c r="D11" s="18" t="s">
        <v>11</v>
      </c>
      <c r="E11" s="18" t="s">
        <v>10</v>
      </c>
      <c r="F11" s="18" t="s">
        <v>12</v>
      </c>
      <c r="G11" s="18" t="s">
        <v>12</v>
      </c>
    </row>
    <row r="12" spans="1:7" ht="15.75">
      <c r="A12" s="16"/>
      <c r="B12" s="17"/>
      <c r="C12" s="18" t="s">
        <v>13</v>
      </c>
      <c r="D12" s="18"/>
      <c r="E12" s="18" t="s">
        <v>13</v>
      </c>
      <c r="F12" s="19"/>
      <c r="G12" s="19"/>
    </row>
    <row r="13" spans="1:7" ht="15.75">
      <c r="A13" s="16"/>
      <c r="B13" s="17"/>
      <c r="C13" s="20">
        <v>136.33333333333334</v>
      </c>
      <c r="D13" s="18"/>
      <c r="E13" s="20">
        <v>136.33333333333334</v>
      </c>
      <c r="F13" s="19"/>
      <c r="G13" s="19"/>
    </row>
    <row r="14" spans="1:7" ht="15.75">
      <c r="A14" s="21" t="s">
        <v>14</v>
      </c>
      <c r="B14" s="22"/>
      <c r="C14" s="22" t="s">
        <v>15</v>
      </c>
      <c r="D14" s="23" t="s">
        <v>16</v>
      </c>
      <c r="E14" s="23" t="s">
        <v>17</v>
      </c>
      <c r="F14" s="23" t="s">
        <v>18</v>
      </c>
      <c r="G14" s="23" t="s">
        <v>19</v>
      </c>
    </row>
    <row r="15" spans="1:7" ht="15.75">
      <c r="A15" s="12" t="s">
        <v>20</v>
      </c>
      <c r="B15" s="24" t="s">
        <v>21</v>
      </c>
      <c r="C15" s="25">
        <f>SUM(C19:C25)</f>
        <v>42000</v>
      </c>
      <c r="D15" s="25">
        <f>SUM(D19:D25)</f>
        <v>44400</v>
      </c>
      <c r="E15" s="25">
        <f>SUM(E19:E25)</f>
        <v>38000</v>
      </c>
      <c r="F15" s="25">
        <f>SUM(F19:F25)</f>
        <v>40400</v>
      </c>
      <c r="G15" s="25">
        <f>SUM(G19:G25)</f>
        <v>42400</v>
      </c>
    </row>
    <row r="16" spans="1:7" ht="15.75">
      <c r="A16" s="16" t="s">
        <v>22</v>
      </c>
      <c r="B16" s="24"/>
      <c r="C16" s="26"/>
      <c r="D16" s="26"/>
      <c r="E16" s="26"/>
      <c r="F16" s="26"/>
      <c r="G16" s="26"/>
    </row>
    <row r="17" spans="1:7" ht="15.75">
      <c r="A17" s="16" t="s">
        <v>23</v>
      </c>
      <c r="B17" s="24"/>
      <c r="C17" s="27"/>
      <c r="D17" s="27"/>
      <c r="E17" s="27"/>
      <c r="F17" s="27"/>
      <c r="G17" s="27"/>
    </row>
    <row r="18" spans="1:7" ht="15.75">
      <c r="A18" s="16" t="s">
        <v>24</v>
      </c>
      <c r="B18" s="24"/>
      <c r="C18" s="26"/>
      <c r="D18" s="26"/>
      <c r="E18" s="26"/>
      <c r="F18" s="26"/>
      <c r="G18" s="26"/>
    </row>
    <row r="19" spans="1:7" ht="15.75">
      <c r="A19" s="16" t="s">
        <v>25</v>
      </c>
      <c r="B19" s="24" t="s">
        <v>21</v>
      </c>
      <c r="C19" s="26">
        <v>40000</v>
      </c>
      <c r="D19" s="26">
        <v>40000</v>
      </c>
      <c r="E19" s="26">
        <v>36000</v>
      </c>
      <c r="F19" s="26">
        <v>36000</v>
      </c>
      <c r="G19" s="26">
        <v>38000</v>
      </c>
    </row>
    <row r="20" spans="1:7" ht="15.75">
      <c r="A20" s="16" t="s">
        <v>26</v>
      </c>
      <c r="B20" s="24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</row>
    <row r="21" spans="1:7" ht="15.75">
      <c r="A21" s="16" t="s">
        <v>27</v>
      </c>
      <c r="B21" s="24" t="s">
        <v>21</v>
      </c>
      <c r="C21" s="26"/>
      <c r="D21" s="26"/>
      <c r="E21" s="26"/>
      <c r="F21" s="26"/>
      <c r="G21" s="26"/>
    </row>
    <row r="22" spans="1:7" ht="15.75">
      <c r="A22" s="16" t="s">
        <v>28</v>
      </c>
      <c r="B22" s="24" t="s">
        <v>21</v>
      </c>
      <c r="C22" s="26">
        <v>2000</v>
      </c>
      <c r="D22" s="26">
        <v>2000</v>
      </c>
      <c r="E22" s="26">
        <v>2000</v>
      </c>
      <c r="F22" s="26">
        <v>2000</v>
      </c>
      <c r="G22" s="26">
        <v>2000</v>
      </c>
    </row>
    <row r="23" spans="1:7" ht="15.75">
      <c r="A23" s="16" t="s">
        <v>29</v>
      </c>
      <c r="B23" s="24" t="s">
        <v>21</v>
      </c>
      <c r="C23" s="28" t="s">
        <v>21</v>
      </c>
      <c r="D23" s="28" t="s">
        <v>21</v>
      </c>
      <c r="E23" s="28" t="s">
        <v>21</v>
      </c>
      <c r="F23" s="28" t="s">
        <v>21</v>
      </c>
      <c r="G23" s="28" t="s">
        <v>21</v>
      </c>
    </row>
    <row r="24" spans="1:7" ht="15.75">
      <c r="A24" s="16" t="s">
        <v>30</v>
      </c>
      <c r="B24" s="24" t="s">
        <v>21</v>
      </c>
      <c r="C24" s="28" t="s">
        <v>21</v>
      </c>
      <c r="D24" s="28" t="s">
        <v>21</v>
      </c>
      <c r="E24" s="28" t="s">
        <v>21</v>
      </c>
      <c r="F24" s="28" t="s">
        <v>21</v>
      </c>
      <c r="G24" s="28" t="s">
        <v>21</v>
      </c>
    </row>
    <row r="25" spans="1:7" ht="15.75">
      <c r="A25" s="16" t="s">
        <v>31</v>
      </c>
      <c r="B25" s="24" t="s">
        <v>21</v>
      </c>
      <c r="C25" s="28" t="s">
        <v>21</v>
      </c>
      <c r="D25" s="26">
        <v>2400</v>
      </c>
      <c r="E25" s="28" t="s">
        <v>21</v>
      </c>
      <c r="F25" s="26">
        <v>2400</v>
      </c>
      <c r="G25" s="26">
        <v>2400</v>
      </c>
    </row>
    <row r="26" spans="1:7" ht="15.75">
      <c r="A26" s="16"/>
      <c r="B26" s="24"/>
      <c r="C26" s="26"/>
      <c r="D26" s="26"/>
      <c r="E26" s="26"/>
      <c r="F26" s="26"/>
      <c r="G26" s="26"/>
    </row>
    <row r="27" spans="1:7" ht="15.75">
      <c r="A27" s="12" t="s">
        <v>32</v>
      </c>
      <c r="B27" s="24"/>
      <c r="C27" s="27">
        <f>SUM(C31:C39)</f>
        <v>268700</v>
      </c>
      <c r="D27" s="27">
        <f>SUM(D31:D39)</f>
        <v>314800</v>
      </c>
      <c r="E27" s="27">
        <f>SUM(E31:E39)</f>
        <v>270900</v>
      </c>
      <c r="F27" s="27">
        <f>SUM(F31:F39)</f>
        <v>295700</v>
      </c>
      <c r="G27" s="27">
        <f>SUM(G31:G39)</f>
        <v>298170</v>
      </c>
    </row>
    <row r="28" spans="1:7" ht="15.75">
      <c r="A28" s="16" t="s">
        <v>33</v>
      </c>
      <c r="B28" s="24"/>
      <c r="C28" s="26"/>
      <c r="D28" s="26"/>
      <c r="E28" s="26"/>
      <c r="F28" s="26"/>
      <c r="G28" s="26"/>
    </row>
    <row r="29" spans="1:7" ht="15.75">
      <c r="A29" s="16" t="s">
        <v>34</v>
      </c>
      <c r="B29" s="24"/>
      <c r="C29" s="26"/>
      <c r="D29" s="26"/>
      <c r="E29" s="26"/>
      <c r="F29" s="26"/>
      <c r="G29" s="26"/>
    </row>
    <row r="30" spans="1:7" ht="15.75">
      <c r="A30" s="16" t="s">
        <v>24</v>
      </c>
      <c r="B30" s="24"/>
      <c r="C30" s="26"/>
      <c r="D30" s="26"/>
      <c r="E30" s="26"/>
      <c r="F30" s="26"/>
      <c r="G30" s="26"/>
    </row>
    <row r="31" spans="1:7" ht="15.75">
      <c r="A31" s="16" t="s">
        <v>35</v>
      </c>
      <c r="B31" s="24"/>
      <c r="C31" s="26">
        <v>175000</v>
      </c>
      <c r="D31" s="26">
        <v>224000</v>
      </c>
      <c r="E31" s="26">
        <v>175000</v>
      </c>
      <c r="F31" s="26">
        <v>220000</v>
      </c>
      <c r="G31" s="26">
        <v>220000</v>
      </c>
    </row>
    <row r="32" spans="1:7" ht="15.75">
      <c r="A32" s="16" t="s">
        <v>36</v>
      </c>
      <c r="B32" s="24"/>
      <c r="C32" s="26">
        <v>5300</v>
      </c>
      <c r="D32" s="26">
        <v>6500</v>
      </c>
      <c r="E32" s="26">
        <v>5000</v>
      </c>
      <c r="F32" s="26">
        <v>5000</v>
      </c>
      <c r="G32" s="26">
        <v>5000</v>
      </c>
    </row>
    <row r="33" spans="1:7" ht="15.75">
      <c r="A33" s="16" t="s">
        <v>37</v>
      </c>
      <c r="B33" s="24"/>
      <c r="C33" s="26">
        <v>2000</v>
      </c>
      <c r="D33" s="26">
        <v>1000</v>
      </c>
      <c r="E33" s="26">
        <v>1500</v>
      </c>
      <c r="F33" s="26">
        <v>1000</v>
      </c>
      <c r="G33" s="26">
        <v>1000</v>
      </c>
    </row>
    <row r="34" spans="1:7" ht="15.75">
      <c r="A34" s="16" t="s">
        <v>38</v>
      </c>
      <c r="B34" s="24"/>
      <c r="C34" s="26">
        <v>1000</v>
      </c>
      <c r="D34" s="26">
        <v>1000</v>
      </c>
      <c r="E34" s="26">
        <v>1000</v>
      </c>
      <c r="F34" s="26">
        <v>1000</v>
      </c>
      <c r="G34" s="26">
        <v>1000</v>
      </c>
    </row>
    <row r="35" spans="1:7" ht="15.75">
      <c r="A35" s="16" t="s">
        <v>39</v>
      </c>
      <c r="B35" s="24"/>
      <c r="C35" s="26">
        <v>5000</v>
      </c>
      <c r="D35" s="26">
        <v>4500</v>
      </c>
      <c r="E35" s="26">
        <v>5000</v>
      </c>
      <c r="F35" s="26">
        <v>4000</v>
      </c>
      <c r="G35" s="26">
        <v>3500</v>
      </c>
    </row>
    <row r="36" spans="1:7" ht="15.75">
      <c r="A36" s="16" t="s">
        <v>40</v>
      </c>
      <c r="B36" s="24"/>
      <c r="C36" s="26">
        <v>75000</v>
      </c>
      <c r="D36" s="26">
        <v>72000</v>
      </c>
      <c r="E36" s="26">
        <v>78000</v>
      </c>
      <c r="F36" s="26">
        <v>62000</v>
      </c>
      <c r="G36" s="26">
        <v>65000</v>
      </c>
    </row>
    <row r="37" spans="1:7" ht="15.75">
      <c r="A37" s="16" t="s">
        <v>41</v>
      </c>
      <c r="B37" s="24"/>
      <c r="C37" s="26">
        <v>400</v>
      </c>
      <c r="D37" s="26">
        <v>400</v>
      </c>
      <c r="E37" s="26">
        <v>400</v>
      </c>
      <c r="F37" s="26">
        <v>400</v>
      </c>
      <c r="G37" s="26">
        <v>370</v>
      </c>
    </row>
    <row r="38" spans="1:7" ht="15.75">
      <c r="A38" s="16" t="s">
        <v>42</v>
      </c>
      <c r="B38" s="24"/>
      <c r="C38" s="26">
        <v>5000</v>
      </c>
      <c r="D38" s="26">
        <v>4900</v>
      </c>
      <c r="E38" s="26">
        <v>5000</v>
      </c>
      <c r="F38" s="26">
        <v>2000</v>
      </c>
      <c r="G38" s="26">
        <v>2000</v>
      </c>
    </row>
    <row r="39" spans="1:7" ht="15.75">
      <c r="A39" s="16" t="s">
        <v>43</v>
      </c>
      <c r="B39" s="24"/>
      <c r="C39" s="28" t="s">
        <v>21</v>
      </c>
      <c r="D39" s="26">
        <v>500</v>
      </c>
      <c r="E39" s="28" t="s">
        <v>21</v>
      </c>
      <c r="F39" s="26">
        <v>300</v>
      </c>
      <c r="G39" s="26">
        <v>300</v>
      </c>
    </row>
    <row r="40" spans="1:7" ht="15.75">
      <c r="A40" s="16"/>
      <c r="B40" s="24"/>
      <c r="C40" s="26"/>
      <c r="D40" s="26"/>
      <c r="E40" s="26"/>
      <c r="F40" s="26"/>
      <c r="G40" s="26"/>
    </row>
    <row r="41" spans="1:7" ht="15.75">
      <c r="A41" s="12" t="s">
        <v>44</v>
      </c>
      <c r="B41" s="24"/>
      <c r="C41" s="27">
        <v>32000</v>
      </c>
      <c r="D41" s="27">
        <v>30000</v>
      </c>
      <c r="E41" s="27">
        <v>32000</v>
      </c>
      <c r="F41" s="27">
        <v>29000</v>
      </c>
      <c r="G41" s="27">
        <v>29000</v>
      </c>
    </row>
    <row r="42" spans="1:7" ht="15.75">
      <c r="A42" s="29" t="s">
        <v>45</v>
      </c>
      <c r="B42" s="30"/>
      <c r="C42" s="31"/>
      <c r="D42" s="31"/>
      <c r="E42" s="31"/>
      <c r="F42" s="31"/>
      <c r="G42" s="31"/>
    </row>
    <row r="43" spans="1:7" ht="15.75">
      <c r="A43" s="8"/>
      <c r="B43" s="32"/>
      <c r="C43" s="33"/>
      <c r="D43" s="33"/>
      <c r="E43" s="33"/>
      <c r="F43" s="33"/>
      <c r="G43" s="33"/>
    </row>
    <row r="44" spans="1:7" ht="15.75">
      <c r="A44" s="12" t="s">
        <v>46</v>
      </c>
      <c r="B44" s="24"/>
      <c r="C44" s="27">
        <f>C15+C27+C41</f>
        <v>342700</v>
      </c>
      <c r="D44" s="27">
        <f>D15+D27+D41</f>
        <v>389200</v>
      </c>
      <c r="E44" s="27">
        <f>E15+E27+E41</f>
        <v>340900</v>
      </c>
      <c r="F44" s="27">
        <f>F15+F27+F41</f>
        <v>365100</v>
      </c>
      <c r="G44" s="27">
        <f>G15+G27+G41</f>
        <v>369570</v>
      </c>
    </row>
    <row r="45" spans="1:7" ht="15.75">
      <c r="A45" s="29"/>
      <c r="B45" s="30"/>
      <c r="C45" s="31"/>
      <c r="D45" s="31"/>
      <c r="E45" s="31"/>
      <c r="F45" s="31"/>
      <c r="G45" s="31"/>
    </row>
    <row r="46" spans="1:7" ht="15.75">
      <c r="A46" s="5"/>
      <c r="B46" s="6"/>
      <c r="C46" s="6"/>
      <c r="D46" s="6"/>
      <c r="E46" s="6"/>
      <c r="F46" s="6"/>
      <c r="G46" s="7" t="s">
        <v>5</v>
      </c>
    </row>
    <row r="47" spans="1:7" ht="15.75">
      <c r="A47" s="8"/>
      <c r="B47" s="9"/>
      <c r="C47" s="50" t="s">
        <v>6</v>
      </c>
      <c r="D47" s="51"/>
      <c r="E47" s="10" t="s">
        <v>6</v>
      </c>
      <c r="F47" s="11" t="s">
        <v>6</v>
      </c>
      <c r="G47" s="11" t="s">
        <v>6</v>
      </c>
    </row>
    <row r="48" spans="1:7" ht="15.75">
      <c r="A48" s="12"/>
      <c r="B48" s="13"/>
      <c r="C48" s="48">
        <v>2004</v>
      </c>
      <c r="D48" s="49"/>
      <c r="E48" s="14">
        <v>2005</v>
      </c>
      <c r="F48" s="15">
        <v>2006</v>
      </c>
      <c r="G48" s="15">
        <v>2007</v>
      </c>
    </row>
    <row r="49" spans="1:7" ht="15.75">
      <c r="A49" s="16"/>
      <c r="B49" s="17"/>
      <c r="C49" s="11" t="s">
        <v>7</v>
      </c>
      <c r="D49" s="11" t="s">
        <v>8</v>
      </c>
      <c r="E49" s="11" t="s">
        <v>7</v>
      </c>
      <c r="F49" s="18" t="s">
        <v>8</v>
      </c>
      <c r="G49" s="18" t="s">
        <v>8</v>
      </c>
    </row>
    <row r="50" spans="1:7" ht="15.75">
      <c r="A50" s="12" t="s">
        <v>47</v>
      </c>
      <c r="B50" s="17"/>
      <c r="C50" s="18" t="s">
        <v>10</v>
      </c>
      <c r="D50" s="18" t="s">
        <v>11</v>
      </c>
      <c r="E50" s="18" t="s">
        <v>10</v>
      </c>
      <c r="F50" s="18" t="s">
        <v>12</v>
      </c>
      <c r="G50" s="18" t="s">
        <v>12</v>
      </c>
    </row>
    <row r="51" spans="1:7" ht="15.75">
      <c r="A51" s="16"/>
      <c r="B51" s="17"/>
      <c r="C51" s="18" t="s">
        <v>13</v>
      </c>
      <c r="D51" s="18"/>
      <c r="E51" s="18" t="s">
        <v>13</v>
      </c>
      <c r="F51" s="19"/>
      <c r="G51" s="19"/>
    </row>
    <row r="52" spans="1:7" ht="15.75">
      <c r="A52" s="16"/>
      <c r="B52" s="17"/>
      <c r="C52" s="20">
        <v>136.33333333333334</v>
      </c>
      <c r="D52" s="18"/>
      <c r="E52" s="20">
        <v>136.33333333333334</v>
      </c>
      <c r="F52" s="19"/>
      <c r="G52" s="19"/>
    </row>
    <row r="53" spans="1:7" ht="15.75">
      <c r="A53" s="21" t="s">
        <v>14</v>
      </c>
      <c r="B53" s="22"/>
      <c r="C53" s="22" t="s">
        <v>15</v>
      </c>
      <c r="D53" s="23" t="s">
        <v>16</v>
      </c>
      <c r="E53" s="23" t="s">
        <v>17</v>
      </c>
      <c r="F53" s="23" t="s">
        <v>18</v>
      </c>
      <c r="G53" s="23" t="s">
        <v>19</v>
      </c>
    </row>
    <row r="54" spans="1:7" ht="15.75">
      <c r="A54" s="34" t="s">
        <v>48</v>
      </c>
      <c r="B54" s="32"/>
      <c r="C54" s="25">
        <f>SUM(C56:C60)</f>
        <v>22000</v>
      </c>
      <c r="D54" s="25">
        <f>SUM(D56:D60)</f>
        <v>32400</v>
      </c>
      <c r="E54" s="25">
        <f>SUM(E56:E60)</f>
        <v>23000</v>
      </c>
      <c r="F54" s="25">
        <f>SUM(F56:F60)</f>
        <v>23200</v>
      </c>
      <c r="G54" s="25">
        <f>SUM(G56:G60)</f>
        <v>24000</v>
      </c>
    </row>
    <row r="55" spans="1:7" ht="15.75">
      <c r="A55" s="16" t="s">
        <v>24</v>
      </c>
      <c r="B55" s="24"/>
      <c r="C55" s="26"/>
      <c r="D55" s="26"/>
      <c r="E55" s="26"/>
      <c r="F55" s="26"/>
      <c r="G55" s="26"/>
    </row>
    <row r="56" spans="1:7" ht="15.75">
      <c r="A56" s="16" t="s">
        <v>49</v>
      </c>
      <c r="B56" s="24"/>
      <c r="C56" s="26">
        <v>17000</v>
      </c>
      <c r="D56" s="26">
        <v>29000</v>
      </c>
      <c r="E56" s="26">
        <v>18000</v>
      </c>
      <c r="F56" s="26">
        <v>18500</v>
      </c>
      <c r="G56" s="26">
        <v>19000</v>
      </c>
    </row>
    <row r="57" spans="1:7" ht="15.75">
      <c r="A57" s="16" t="s">
        <v>50</v>
      </c>
      <c r="B57" s="24"/>
      <c r="C57" s="26"/>
      <c r="D57" s="26"/>
      <c r="E57" s="26"/>
      <c r="F57" s="26"/>
      <c r="G57" s="26"/>
    </row>
    <row r="58" spans="1:7" ht="15.75">
      <c r="A58" s="16" t="s">
        <v>51</v>
      </c>
      <c r="B58" s="24"/>
      <c r="C58" s="26">
        <v>3000</v>
      </c>
      <c r="D58" s="26">
        <v>1000</v>
      </c>
      <c r="E58" s="26">
        <v>3000</v>
      </c>
      <c r="F58" s="26">
        <v>3000</v>
      </c>
      <c r="G58" s="26">
        <v>3000</v>
      </c>
    </row>
    <row r="59" spans="1:7" ht="15.75">
      <c r="A59" s="16" t="s">
        <v>52</v>
      </c>
      <c r="B59" s="24"/>
      <c r="C59" s="26"/>
      <c r="D59" s="26"/>
      <c r="E59" s="26"/>
      <c r="F59" s="26"/>
      <c r="G59" s="26"/>
    </row>
    <row r="60" spans="1:7" ht="15.75">
      <c r="A60" s="16" t="s">
        <v>53</v>
      </c>
      <c r="B60" s="24"/>
      <c r="C60" s="26">
        <v>2000</v>
      </c>
      <c r="D60" s="26">
        <v>2400</v>
      </c>
      <c r="E60" s="26">
        <v>2000</v>
      </c>
      <c r="F60" s="26">
        <v>1700</v>
      </c>
      <c r="G60" s="26">
        <v>2000</v>
      </c>
    </row>
    <row r="61" spans="1:7" ht="15.75">
      <c r="A61" s="16"/>
      <c r="B61" s="24"/>
      <c r="C61" s="26"/>
      <c r="D61" s="26"/>
      <c r="E61" s="26"/>
      <c r="F61" s="26"/>
      <c r="G61" s="26"/>
    </row>
    <row r="62" spans="1:7" ht="15.75">
      <c r="A62" s="12" t="s">
        <v>54</v>
      </c>
      <c r="B62" s="24"/>
      <c r="C62" s="27">
        <f>SUM(C64:C68)</f>
        <v>320700</v>
      </c>
      <c r="D62" s="27">
        <f>SUM(D64:D68)</f>
        <v>356800</v>
      </c>
      <c r="E62" s="27">
        <f>SUM(E64:E68)</f>
        <v>317900</v>
      </c>
      <c r="F62" s="27">
        <f>SUM(F64:F68)</f>
        <v>341900</v>
      </c>
      <c r="G62" s="27">
        <f>SUM(G64:G68)</f>
        <v>345570</v>
      </c>
    </row>
    <row r="63" spans="1:7" ht="15.75">
      <c r="A63" s="16" t="s">
        <v>24</v>
      </c>
      <c r="B63" s="24"/>
      <c r="C63" s="26"/>
      <c r="D63" s="26"/>
      <c r="E63" s="26"/>
      <c r="F63" s="26"/>
      <c r="G63" s="26"/>
    </row>
    <row r="64" spans="1:7" ht="15.75">
      <c r="A64" s="16" t="s">
        <v>55</v>
      </c>
      <c r="B64" s="24"/>
      <c r="C64" s="26"/>
      <c r="D64" s="26"/>
      <c r="E64" s="26"/>
      <c r="F64" s="26"/>
      <c r="G64" s="26"/>
    </row>
    <row r="65" spans="1:7" ht="15.75">
      <c r="A65" s="16" t="s">
        <v>56</v>
      </c>
      <c r="B65" s="24"/>
      <c r="C65" s="26">
        <v>63500</v>
      </c>
      <c r="D65" s="26">
        <v>65200</v>
      </c>
      <c r="E65" s="26">
        <v>64500</v>
      </c>
      <c r="F65" s="26">
        <v>66150</v>
      </c>
      <c r="G65" s="26">
        <v>66450</v>
      </c>
    </row>
    <row r="66" spans="1:7" ht="15.75">
      <c r="A66" s="16" t="s">
        <v>57</v>
      </c>
      <c r="B66" s="24"/>
      <c r="C66" s="26">
        <v>123030</v>
      </c>
      <c r="D66" s="26">
        <v>125404</v>
      </c>
      <c r="E66" s="26">
        <v>131922</v>
      </c>
      <c r="F66" s="26">
        <v>141650</v>
      </c>
      <c r="G66" s="26">
        <v>150020</v>
      </c>
    </row>
    <row r="67" spans="1:7" ht="15.75">
      <c r="A67" s="16" t="s">
        <v>58</v>
      </c>
      <c r="B67" s="24"/>
      <c r="C67" s="26">
        <v>55000</v>
      </c>
      <c r="D67" s="26">
        <v>70000</v>
      </c>
      <c r="E67" s="26">
        <v>54500</v>
      </c>
      <c r="F67" s="26">
        <v>56500</v>
      </c>
      <c r="G67" s="26">
        <v>51500</v>
      </c>
    </row>
    <row r="68" spans="1:7" ht="15.75">
      <c r="A68" s="29" t="s">
        <v>59</v>
      </c>
      <c r="B68" s="30"/>
      <c r="C68" s="31">
        <v>79170</v>
      </c>
      <c r="D68" s="31">
        <v>96196</v>
      </c>
      <c r="E68" s="31">
        <v>66978</v>
      </c>
      <c r="F68" s="31">
        <v>77600</v>
      </c>
      <c r="G68" s="31">
        <v>77600</v>
      </c>
    </row>
    <row r="69" spans="1:7" ht="15.75">
      <c r="A69" s="8"/>
      <c r="B69" s="32"/>
      <c r="C69" s="33"/>
      <c r="D69" s="33"/>
      <c r="E69" s="33"/>
      <c r="F69" s="33"/>
      <c r="G69" s="33"/>
    </row>
    <row r="70" spans="1:7" ht="15.75">
      <c r="A70" s="12" t="s">
        <v>60</v>
      </c>
      <c r="B70" s="24"/>
      <c r="C70" s="27">
        <f>C54+C62</f>
        <v>342700</v>
      </c>
      <c r="D70" s="27">
        <f>D54+D62</f>
        <v>389200</v>
      </c>
      <c r="E70" s="27">
        <f>E54+E62</f>
        <v>340900</v>
      </c>
      <c r="F70" s="27">
        <f>F54+F62</f>
        <v>365100</v>
      </c>
      <c r="G70" s="27">
        <f>G54+G62</f>
        <v>369570</v>
      </c>
    </row>
    <row r="71" spans="1:7" ht="15.75">
      <c r="A71" s="29"/>
      <c r="B71" s="30"/>
      <c r="C71" s="31"/>
      <c r="D71" s="31"/>
      <c r="E71" s="31"/>
      <c r="F71" s="31"/>
      <c r="G71" s="31"/>
    </row>
    <row r="72" spans="1:7" ht="15.75">
      <c r="A72" s="8"/>
      <c r="B72" s="35"/>
      <c r="C72" s="36"/>
      <c r="D72" s="36"/>
      <c r="E72" s="36"/>
      <c r="F72" s="36"/>
      <c r="G72" s="37"/>
    </row>
    <row r="73" spans="1:7" ht="15.75">
      <c r="A73" s="12" t="s">
        <v>61</v>
      </c>
      <c r="B73" s="38"/>
      <c r="C73" s="39"/>
      <c r="D73" s="39"/>
      <c r="E73" s="39"/>
      <c r="F73" s="39"/>
      <c r="G73" s="40"/>
    </row>
    <row r="74" spans="1:7" ht="15.75">
      <c r="A74" s="29"/>
      <c r="B74" s="1"/>
      <c r="C74" s="41"/>
      <c r="D74" s="41"/>
      <c r="E74" s="41"/>
      <c r="F74" s="41"/>
      <c r="G74" s="42"/>
    </row>
    <row r="75" spans="1:7" ht="15.75">
      <c r="A75" s="8"/>
      <c r="B75" s="32"/>
      <c r="C75" s="33"/>
      <c r="D75" s="33"/>
      <c r="E75" s="33"/>
      <c r="F75" s="33"/>
      <c r="G75" s="33"/>
    </row>
    <row r="76" spans="1:7" ht="15.75">
      <c r="A76" s="12" t="s">
        <v>62</v>
      </c>
      <c r="B76" s="24"/>
      <c r="C76" s="27">
        <f>C44</f>
        <v>342700</v>
      </c>
      <c r="D76" s="27">
        <f>D44</f>
        <v>389200</v>
      </c>
      <c r="E76" s="27">
        <f>E44</f>
        <v>340900</v>
      </c>
      <c r="F76" s="27">
        <f>F44</f>
        <v>365100</v>
      </c>
      <c r="G76" s="27">
        <f>G44</f>
        <v>369570</v>
      </c>
    </row>
    <row r="77" spans="1:7" ht="15.75">
      <c r="A77" s="16"/>
      <c r="B77" s="24"/>
      <c r="C77" s="26"/>
      <c r="D77" s="26"/>
      <c r="E77" s="26"/>
      <c r="F77" s="26"/>
      <c r="G77" s="26"/>
    </row>
    <row r="78" spans="1:7" ht="15.75">
      <c r="A78" s="12" t="s">
        <v>63</v>
      </c>
      <c r="B78" s="24"/>
      <c r="C78" s="27">
        <f>C70</f>
        <v>342700</v>
      </c>
      <c r="D78" s="27">
        <f>D70</f>
        <v>389200</v>
      </c>
      <c r="E78" s="27">
        <f>E70</f>
        <v>340900</v>
      </c>
      <c r="F78" s="27">
        <f>F70</f>
        <v>365100</v>
      </c>
      <c r="G78" s="27">
        <f>G70</f>
        <v>369570</v>
      </c>
    </row>
    <row r="79" spans="1:7" ht="15.75">
      <c r="A79" s="16"/>
      <c r="B79" s="24"/>
      <c r="C79" s="31"/>
      <c r="D79" s="31"/>
      <c r="E79" s="31"/>
      <c r="F79" s="31"/>
      <c r="G79" s="31"/>
    </row>
    <row r="80" spans="1:7" ht="15.75">
      <c r="A80" s="8"/>
      <c r="B80" s="32"/>
      <c r="C80" s="37"/>
      <c r="D80" s="33"/>
      <c r="E80" s="33"/>
      <c r="F80" s="33"/>
      <c r="G80" s="33"/>
    </row>
    <row r="81" spans="1:7" ht="15.75">
      <c r="A81" s="12" t="s">
        <v>64</v>
      </c>
      <c r="B81" s="24"/>
      <c r="C81" s="40">
        <f>C76-C78</f>
        <v>0</v>
      </c>
      <c r="D81" s="40">
        <f>D76-D78</f>
        <v>0</v>
      </c>
      <c r="E81" s="40">
        <f>E76-E78</f>
        <v>0</v>
      </c>
      <c r="F81" s="40">
        <f>F76-F78</f>
        <v>0</v>
      </c>
      <c r="G81" s="40">
        <f>G76-G78</f>
        <v>0</v>
      </c>
    </row>
    <row r="82" spans="1:7" ht="15.75">
      <c r="A82" s="29"/>
      <c r="B82" s="30"/>
      <c r="C82" s="42"/>
      <c r="D82" s="31"/>
      <c r="E82" s="31"/>
      <c r="F82" s="31"/>
      <c r="G82" s="31"/>
    </row>
    <row r="83" ht="15.75">
      <c r="B83" s="2"/>
    </row>
    <row r="84" ht="15.75">
      <c r="B84" s="2"/>
    </row>
    <row r="85" spans="1:2" ht="15.75">
      <c r="A85" s="3" t="s">
        <v>65</v>
      </c>
      <c r="B85" s="2"/>
    </row>
    <row r="86" ht="15.75">
      <c r="B86" s="2"/>
    </row>
    <row r="87" ht="15.75">
      <c r="B87" s="2"/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  <row r="94" ht="15.75">
      <c r="B94" s="2"/>
    </row>
  </sheetData>
  <mergeCells count="9">
    <mergeCell ref="C48:D48"/>
    <mergeCell ref="A6:G6"/>
    <mergeCell ref="C8:D8"/>
    <mergeCell ref="C9:D9"/>
    <mergeCell ref="C47:D47"/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7109375" style="0" customWidth="1"/>
    <col min="2" max="2" width="7.00390625" style="0" customWidth="1"/>
    <col min="3" max="3" width="38.8515625" style="0" customWidth="1"/>
  </cols>
  <sheetData>
    <row r="1" spans="1:13" ht="13.5">
      <c r="A1" s="52"/>
      <c r="B1" s="53"/>
      <c r="C1" s="54" t="s">
        <v>66</v>
      </c>
      <c r="D1" s="55"/>
      <c r="E1" s="55"/>
      <c r="F1" s="55"/>
      <c r="G1" s="55"/>
      <c r="H1" s="55"/>
      <c r="I1" s="55"/>
      <c r="J1" s="55"/>
      <c r="K1" s="56"/>
      <c r="L1" s="56"/>
      <c r="M1" s="56"/>
    </row>
    <row r="2" spans="1:13" ht="13.5">
      <c r="A2" s="57"/>
      <c r="B2" s="55"/>
      <c r="C2" s="58" t="s">
        <v>67</v>
      </c>
      <c r="D2" s="59"/>
      <c r="E2" s="55"/>
      <c r="F2" s="55"/>
      <c r="G2" s="55"/>
      <c r="H2" s="55"/>
      <c r="I2" s="55"/>
      <c r="J2" s="55"/>
      <c r="K2" s="56"/>
      <c r="L2" s="56"/>
      <c r="M2" s="56"/>
    </row>
    <row r="3" spans="1:13" ht="13.5">
      <c r="A3" s="60"/>
      <c r="B3" s="56"/>
      <c r="C3" s="58" t="s">
        <v>68</v>
      </c>
      <c r="D3" s="59"/>
      <c r="E3" s="55"/>
      <c r="F3" s="55"/>
      <c r="G3" s="55"/>
      <c r="H3" s="56"/>
      <c r="I3" s="61"/>
      <c r="J3" s="61"/>
      <c r="K3" s="61"/>
      <c r="L3" s="56"/>
      <c r="M3" s="56"/>
    </row>
    <row r="4" spans="1:13" ht="13.5">
      <c r="A4" s="62" t="s">
        <v>69</v>
      </c>
      <c r="B4" s="63"/>
      <c r="C4" s="59"/>
      <c r="D4" s="59"/>
      <c r="E4" s="55"/>
      <c r="F4" s="55"/>
      <c r="G4" s="55"/>
      <c r="H4" s="56"/>
      <c r="I4" s="61"/>
      <c r="J4" s="61"/>
      <c r="K4" s="61"/>
      <c r="L4" s="56"/>
      <c r="M4" s="56"/>
    </row>
    <row r="5" spans="1:13" ht="12.75">
      <c r="A5" s="62" t="s">
        <v>70</v>
      </c>
      <c r="B5" s="63"/>
      <c r="C5" s="62"/>
      <c r="D5" s="58"/>
      <c r="E5" s="56"/>
      <c r="F5" s="56"/>
      <c r="G5" s="56"/>
      <c r="H5" s="56"/>
      <c r="I5" s="61"/>
      <c r="J5" s="61"/>
      <c r="K5" s="61"/>
      <c r="L5" s="61"/>
      <c r="M5" s="61" t="s">
        <v>5</v>
      </c>
    </row>
    <row r="6" spans="1:13" ht="13.5">
      <c r="A6" s="64" t="s">
        <v>71</v>
      </c>
      <c r="B6" s="65"/>
      <c r="C6" s="66"/>
      <c r="D6" s="67" t="s">
        <v>72</v>
      </c>
      <c r="E6" s="68" t="s">
        <v>73</v>
      </c>
      <c r="F6" s="69"/>
      <c r="G6" s="70" t="s">
        <v>74</v>
      </c>
      <c r="H6" s="71"/>
      <c r="I6" s="72"/>
      <c r="J6" s="73"/>
      <c r="K6" s="69" t="s">
        <v>75</v>
      </c>
      <c r="L6" s="71"/>
      <c r="M6" s="74"/>
    </row>
    <row r="7" spans="1:13" ht="13.5">
      <c r="A7" s="75"/>
      <c r="B7" s="76"/>
      <c r="C7" s="77" t="s">
        <v>76</v>
      </c>
      <c r="D7" s="78" t="s">
        <v>77</v>
      </c>
      <c r="E7" s="79" t="s">
        <v>78</v>
      </c>
      <c r="F7" s="80" t="s">
        <v>8</v>
      </c>
      <c r="G7" s="79" t="s">
        <v>78</v>
      </c>
      <c r="H7" s="81" t="s">
        <v>79</v>
      </c>
      <c r="I7" s="82" t="s">
        <v>79</v>
      </c>
      <c r="J7" s="82" t="s">
        <v>80</v>
      </c>
      <c r="K7" s="82" t="s">
        <v>79</v>
      </c>
      <c r="L7" s="82" t="s">
        <v>80</v>
      </c>
      <c r="M7" s="82" t="s">
        <v>79</v>
      </c>
    </row>
    <row r="8" spans="1:13" ht="13.5">
      <c r="A8" s="75"/>
      <c r="B8" s="76"/>
      <c r="C8" s="77"/>
      <c r="D8" s="78" t="s">
        <v>81</v>
      </c>
      <c r="E8" s="79" t="s">
        <v>82</v>
      </c>
      <c r="F8" s="83" t="s">
        <v>11</v>
      </c>
      <c r="G8" s="79" t="s">
        <v>82</v>
      </c>
      <c r="H8" s="84">
        <v>37747</v>
      </c>
      <c r="I8" s="85">
        <v>37686</v>
      </c>
      <c r="J8" s="79">
        <v>2006</v>
      </c>
      <c r="K8" s="86">
        <v>37782</v>
      </c>
      <c r="L8" s="79">
        <v>2007</v>
      </c>
      <c r="M8" s="87">
        <v>37906</v>
      </c>
    </row>
    <row r="9" spans="1:13" ht="13.5">
      <c r="A9" s="75"/>
      <c r="B9" s="76"/>
      <c r="C9" s="77"/>
      <c r="D9" s="78" t="s">
        <v>83</v>
      </c>
      <c r="E9" s="79" t="s">
        <v>84</v>
      </c>
      <c r="F9" s="80" t="s">
        <v>85</v>
      </c>
      <c r="G9" s="79" t="s">
        <v>84</v>
      </c>
      <c r="H9" s="88"/>
      <c r="I9" s="79"/>
      <c r="J9" s="79"/>
      <c r="K9" s="79"/>
      <c r="L9" s="79"/>
      <c r="M9" s="79"/>
    </row>
    <row r="10" spans="1:13" ht="13.5">
      <c r="A10" s="75"/>
      <c r="B10" s="76"/>
      <c r="C10" s="77"/>
      <c r="D10" s="78"/>
      <c r="E10" s="79" t="s">
        <v>86</v>
      </c>
      <c r="F10" s="80" t="s">
        <v>87</v>
      </c>
      <c r="G10" s="79" t="s">
        <v>86</v>
      </c>
      <c r="H10" s="89"/>
      <c r="I10" s="90"/>
      <c r="J10" s="90"/>
      <c r="K10" s="79"/>
      <c r="L10" s="79"/>
      <c r="M10" s="79"/>
    </row>
    <row r="11" spans="1:13" ht="13.5">
      <c r="A11" s="75"/>
      <c r="B11" s="76"/>
      <c r="C11" s="91"/>
      <c r="D11" s="92"/>
      <c r="E11" s="93" t="s">
        <v>88</v>
      </c>
      <c r="F11" s="94">
        <v>2004</v>
      </c>
      <c r="G11" s="93" t="s">
        <v>89</v>
      </c>
      <c r="H11" s="95"/>
      <c r="I11" s="93"/>
      <c r="J11" s="96"/>
      <c r="K11" s="93"/>
      <c r="L11" s="97"/>
      <c r="M11" s="93"/>
    </row>
    <row r="12" spans="1:13" ht="12.75">
      <c r="A12" s="98"/>
      <c r="B12" s="65"/>
      <c r="C12" s="65" t="s">
        <v>14</v>
      </c>
      <c r="D12" s="99" t="s">
        <v>15</v>
      </c>
      <c r="E12" s="100" t="s">
        <v>16</v>
      </c>
      <c r="F12" s="100" t="s">
        <v>17</v>
      </c>
      <c r="G12" s="101" t="s">
        <v>18</v>
      </c>
      <c r="H12" s="100" t="s">
        <v>19</v>
      </c>
      <c r="I12" s="100" t="s">
        <v>90</v>
      </c>
      <c r="J12" s="100" t="s">
        <v>91</v>
      </c>
      <c r="K12" s="100" t="s">
        <v>92</v>
      </c>
      <c r="L12" s="99" t="s">
        <v>93</v>
      </c>
      <c r="M12" s="100" t="s">
        <v>94</v>
      </c>
    </row>
    <row r="13" spans="1:13" ht="12.75">
      <c r="A13" s="102" t="s">
        <v>95</v>
      </c>
      <c r="B13" s="103" t="s">
        <v>96</v>
      </c>
      <c r="C13" s="104"/>
      <c r="D13" s="105">
        <f>D14+D48+D64+D66</f>
        <v>618796</v>
      </c>
      <c r="E13" s="105">
        <f aca="true" t="shared" si="0" ref="E13:L13">E14+E48+E64+E66</f>
        <v>342700</v>
      </c>
      <c r="F13" s="105">
        <f t="shared" si="0"/>
        <v>389200</v>
      </c>
      <c r="G13" s="105">
        <f t="shared" si="0"/>
        <v>340900</v>
      </c>
      <c r="H13" s="106">
        <f>F13/E13*100</f>
        <v>113.5687189962066</v>
      </c>
      <c r="I13" s="106">
        <f>F13/D13*100</f>
        <v>62.896334171520174</v>
      </c>
      <c r="J13" s="105">
        <f t="shared" si="0"/>
        <v>365100</v>
      </c>
      <c r="K13" s="107">
        <f>J13/G13*100</f>
        <v>107.09885596949252</v>
      </c>
      <c r="L13" s="105">
        <f t="shared" si="0"/>
        <v>369570</v>
      </c>
      <c r="M13" s="106">
        <f>L13/J13*100</f>
        <v>101.22432210353327</v>
      </c>
    </row>
    <row r="14" spans="1:13" ht="12.75">
      <c r="A14" s="108" t="s">
        <v>97</v>
      </c>
      <c r="B14" s="109" t="s">
        <v>98</v>
      </c>
      <c r="C14" s="110"/>
      <c r="D14" s="111">
        <f>D15+D18+D21+D26+D33+D32</f>
        <v>540147</v>
      </c>
      <c r="E14" s="111">
        <f>E15+E18+E21+E26+E33+E32</f>
        <v>300700</v>
      </c>
      <c r="F14" s="111">
        <f>F15+F18+F21+F26+F33+F32</f>
        <v>347200</v>
      </c>
      <c r="G14" s="111">
        <f>G15+G18+G21+G26+G33+G32</f>
        <v>302900</v>
      </c>
      <c r="H14" s="106">
        <f aca="true" t="shared" si="1" ref="H14:H30">F14/E14*100</f>
        <v>115.46391752577318</v>
      </c>
      <c r="I14" s="106">
        <f aca="true" t="shared" si="2" ref="I14:I24">F14/D14*100</f>
        <v>64.27879817901423</v>
      </c>
      <c r="J14" s="111">
        <f>J15+J18+J21+J26+J33+J32</f>
        <v>327100</v>
      </c>
      <c r="K14" s="107">
        <f aca="true" t="shared" si="3" ref="K14:K30">J14/G14*100</f>
        <v>107.98943545724661</v>
      </c>
      <c r="L14" s="111">
        <f>L15+L18+L21+L26+L33+L32</f>
        <v>329570</v>
      </c>
      <c r="M14" s="106">
        <f aca="true" t="shared" si="4" ref="M14:M30">L14/J14*100</f>
        <v>100.75512075817792</v>
      </c>
    </row>
    <row r="15" spans="1:13" ht="13.5">
      <c r="A15" s="108" t="s">
        <v>14</v>
      </c>
      <c r="B15" s="112" t="s">
        <v>99</v>
      </c>
      <c r="C15" s="113"/>
      <c r="D15" s="114">
        <f>SUM(D16:D17)</f>
        <v>228857</v>
      </c>
      <c r="E15" s="114">
        <f>SUM(E16:E17)</f>
        <v>187300</v>
      </c>
      <c r="F15" s="114">
        <f>SUM(F16:F17)</f>
        <v>239000</v>
      </c>
      <c r="G15" s="114">
        <f>SUM(G16:G17)</f>
        <v>186500</v>
      </c>
      <c r="H15" s="115">
        <f t="shared" si="1"/>
        <v>127.60277629471437</v>
      </c>
      <c r="I15" s="115">
        <f t="shared" si="2"/>
        <v>104.43202523846769</v>
      </c>
      <c r="J15" s="114">
        <f>SUM(J16:J17)</f>
        <v>232700</v>
      </c>
      <c r="K15" s="107">
        <f t="shared" si="3"/>
        <v>124.77211796246648</v>
      </c>
      <c r="L15" s="114">
        <f>SUM(L16:L17)</f>
        <v>232200</v>
      </c>
      <c r="M15" s="106">
        <f t="shared" si="4"/>
        <v>99.78513107004727</v>
      </c>
    </row>
    <row r="16" spans="1:13" ht="12.75">
      <c r="A16" s="108"/>
      <c r="B16" s="116"/>
      <c r="C16" s="117" t="s">
        <v>100</v>
      </c>
      <c r="D16" s="118">
        <v>0</v>
      </c>
      <c r="E16" s="118">
        <v>0</v>
      </c>
      <c r="F16" s="118">
        <v>2400</v>
      </c>
      <c r="G16" s="119">
        <v>0</v>
      </c>
      <c r="H16" s="120" t="s">
        <v>21</v>
      </c>
      <c r="I16" s="120" t="s">
        <v>21</v>
      </c>
      <c r="J16" s="118">
        <v>2400</v>
      </c>
      <c r="K16" s="121" t="s">
        <v>21</v>
      </c>
      <c r="L16" s="118">
        <v>2400</v>
      </c>
      <c r="M16" s="120" t="s">
        <v>21</v>
      </c>
    </row>
    <row r="17" spans="1:13" ht="12.75">
      <c r="A17" s="108"/>
      <c r="B17" s="116"/>
      <c r="C17" s="117" t="s">
        <v>101</v>
      </c>
      <c r="D17" s="118">
        <v>228857</v>
      </c>
      <c r="E17" s="118">
        <v>187300</v>
      </c>
      <c r="F17" s="118">
        <v>236600</v>
      </c>
      <c r="G17" s="119">
        <v>186500</v>
      </c>
      <c r="H17" s="122">
        <f t="shared" si="1"/>
        <v>126.32140950347038</v>
      </c>
      <c r="I17" s="122">
        <f t="shared" si="2"/>
        <v>103.38333544527805</v>
      </c>
      <c r="J17" s="118">
        <v>230300</v>
      </c>
      <c r="K17" s="123">
        <f t="shared" si="3"/>
        <v>123.48525469168901</v>
      </c>
      <c r="L17" s="118">
        <v>229800</v>
      </c>
      <c r="M17" s="122">
        <f t="shared" si="4"/>
        <v>99.78289188015633</v>
      </c>
    </row>
    <row r="18" spans="1:13" ht="13.5">
      <c r="A18" s="108" t="s">
        <v>15</v>
      </c>
      <c r="B18" s="124" t="s">
        <v>102</v>
      </c>
      <c r="C18" s="124"/>
      <c r="D18" s="114">
        <f>SUM(D19:D20)</f>
        <v>3165</v>
      </c>
      <c r="E18" s="114">
        <f>SUM(E19:E20)</f>
        <v>2000</v>
      </c>
      <c r="F18" s="114">
        <f>SUM(F19:F20)</f>
        <v>2300</v>
      </c>
      <c r="G18" s="114">
        <f>SUM(G19:G20)</f>
        <v>2000</v>
      </c>
      <c r="H18" s="115">
        <f t="shared" si="1"/>
        <v>114.99999999999999</v>
      </c>
      <c r="I18" s="115">
        <f t="shared" si="2"/>
        <v>72.66982622432859</v>
      </c>
      <c r="J18" s="114">
        <f>SUM(J19:J20)</f>
        <v>500</v>
      </c>
      <c r="K18" s="125">
        <f t="shared" si="3"/>
        <v>25</v>
      </c>
      <c r="L18" s="114">
        <f>SUM(L19:L20)</f>
        <v>500</v>
      </c>
      <c r="M18" s="115">
        <f t="shared" si="4"/>
        <v>100</v>
      </c>
    </row>
    <row r="19" spans="1:13" ht="12.75">
      <c r="A19" s="108"/>
      <c r="B19" s="116"/>
      <c r="C19" s="117" t="s">
        <v>103</v>
      </c>
      <c r="D19" s="118">
        <v>1671</v>
      </c>
      <c r="E19" s="118">
        <v>1500</v>
      </c>
      <c r="F19" s="118">
        <v>1800</v>
      </c>
      <c r="G19" s="119">
        <v>1500</v>
      </c>
      <c r="H19" s="122">
        <f t="shared" si="1"/>
        <v>120</v>
      </c>
      <c r="I19" s="122">
        <f t="shared" si="2"/>
        <v>107.71992818671454</v>
      </c>
      <c r="J19" s="118">
        <v>300</v>
      </c>
      <c r="K19" s="123">
        <f t="shared" si="3"/>
        <v>20</v>
      </c>
      <c r="L19" s="118">
        <v>300</v>
      </c>
      <c r="M19" s="122">
        <f t="shared" si="4"/>
        <v>100</v>
      </c>
    </row>
    <row r="20" spans="1:13" ht="24">
      <c r="A20" s="108"/>
      <c r="B20" s="116"/>
      <c r="C20" s="126" t="s">
        <v>104</v>
      </c>
      <c r="D20" s="118">
        <v>1494</v>
      </c>
      <c r="E20" s="118">
        <v>500</v>
      </c>
      <c r="F20" s="118">
        <v>500</v>
      </c>
      <c r="G20" s="119">
        <v>500</v>
      </c>
      <c r="H20" s="122">
        <f t="shared" si="1"/>
        <v>100</v>
      </c>
      <c r="I20" s="122">
        <f t="shared" si="2"/>
        <v>33.467202141900934</v>
      </c>
      <c r="J20" s="118">
        <v>200</v>
      </c>
      <c r="K20" s="123">
        <f t="shared" si="3"/>
        <v>40</v>
      </c>
      <c r="L20" s="118">
        <v>200</v>
      </c>
      <c r="M20" s="122">
        <f t="shared" si="4"/>
        <v>100</v>
      </c>
    </row>
    <row r="21" spans="1:13" ht="13.5">
      <c r="A21" s="108" t="s">
        <v>16</v>
      </c>
      <c r="B21" s="124" t="s">
        <v>105</v>
      </c>
      <c r="C21" s="124"/>
      <c r="D21" s="114">
        <f>SUM(D22:D25)</f>
        <v>266129</v>
      </c>
      <c r="E21" s="114">
        <f>SUM(E22:E25)</f>
        <v>79400</v>
      </c>
      <c r="F21" s="114">
        <f>SUM(F22:F25)</f>
        <v>75900</v>
      </c>
      <c r="G21" s="114">
        <f>SUM(G22:G25)</f>
        <v>82400</v>
      </c>
      <c r="H21" s="115">
        <f t="shared" si="1"/>
        <v>95.59193954659949</v>
      </c>
      <c r="I21" s="115">
        <f t="shared" si="2"/>
        <v>28.520003456970116</v>
      </c>
      <c r="J21" s="127">
        <f>SUM(J22:J25)</f>
        <v>64900</v>
      </c>
      <c r="K21" s="125">
        <f t="shared" si="3"/>
        <v>78.7621359223301</v>
      </c>
      <c r="L21" s="114">
        <f>SUM(L22:L25)</f>
        <v>67870</v>
      </c>
      <c r="M21" s="115">
        <f t="shared" si="4"/>
        <v>104.57627118644068</v>
      </c>
    </row>
    <row r="22" spans="1:13" ht="12.75">
      <c r="A22" s="108"/>
      <c r="B22" s="116"/>
      <c r="C22" s="117" t="s">
        <v>106</v>
      </c>
      <c r="D22" s="118">
        <v>1372</v>
      </c>
      <c r="E22" s="118">
        <v>1400</v>
      </c>
      <c r="F22" s="118">
        <v>1400</v>
      </c>
      <c r="G22" s="119">
        <v>1400</v>
      </c>
      <c r="H22" s="122">
        <f t="shared" si="1"/>
        <v>100</v>
      </c>
      <c r="I22" s="122">
        <f t="shared" si="2"/>
        <v>102.04081632653062</v>
      </c>
      <c r="J22" s="118">
        <v>1400</v>
      </c>
      <c r="K22" s="123">
        <f t="shared" si="3"/>
        <v>100</v>
      </c>
      <c r="L22" s="118">
        <v>1370</v>
      </c>
      <c r="M22" s="122">
        <f t="shared" si="4"/>
        <v>97.85714285714285</v>
      </c>
    </row>
    <row r="23" spans="1:13" ht="12.75">
      <c r="A23" s="108"/>
      <c r="B23" s="116"/>
      <c r="C23" s="117" t="s">
        <v>107</v>
      </c>
      <c r="D23" s="118">
        <v>168756</v>
      </c>
      <c r="E23" s="118">
        <v>75000</v>
      </c>
      <c r="F23" s="118">
        <v>72000</v>
      </c>
      <c r="G23" s="119">
        <v>78000</v>
      </c>
      <c r="H23" s="122">
        <f t="shared" si="1"/>
        <v>96</v>
      </c>
      <c r="I23" s="122">
        <f t="shared" si="2"/>
        <v>42.6651496835668</v>
      </c>
      <c r="J23" s="118">
        <v>62000</v>
      </c>
      <c r="K23" s="123">
        <f t="shared" si="3"/>
        <v>79.48717948717949</v>
      </c>
      <c r="L23" s="118">
        <v>65000</v>
      </c>
      <c r="M23" s="122">
        <f t="shared" si="4"/>
        <v>104.83870967741935</v>
      </c>
    </row>
    <row r="24" spans="1:13" ht="12.75">
      <c r="A24" s="108"/>
      <c r="B24" s="116"/>
      <c r="C24" s="117" t="s">
        <v>108</v>
      </c>
      <c r="D24" s="118">
        <v>46150</v>
      </c>
      <c r="E24" s="118">
        <v>0</v>
      </c>
      <c r="F24" s="118">
        <v>0</v>
      </c>
      <c r="G24" s="119">
        <v>0</v>
      </c>
      <c r="H24" s="120" t="s">
        <v>21</v>
      </c>
      <c r="I24" s="122">
        <f t="shared" si="2"/>
        <v>0</v>
      </c>
      <c r="J24" s="118">
        <v>0</v>
      </c>
      <c r="K24" s="121" t="s">
        <v>21</v>
      </c>
      <c r="L24" s="118">
        <v>0</v>
      </c>
      <c r="M24" s="120" t="s">
        <v>21</v>
      </c>
    </row>
    <row r="25" spans="1:13" ht="12.75">
      <c r="A25" s="108"/>
      <c r="B25" s="116"/>
      <c r="C25" s="117" t="s">
        <v>109</v>
      </c>
      <c r="D25" s="118">
        <v>49851</v>
      </c>
      <c r="E25" s="118">
        <v>3000</v>
      </c>
      <c r="F25" s="118">
        <v>2500</v>
      </c>
      <c r="G25" s="119">
        <v>3000</v>
      </c>
      <c r="H25" s="122"/>
      <c r="I25" s="128">
        <f>F25/D25*100</f>
        <v>5.014944534713446</v>
      </c>
      <c r="J25" s="118">
        <v>1500</v>
      </c>
      <c r="K25" s="123">
        <f t="shared" si="3"/>
        <v>50</v>
      </c>
      <c r="L25" s="118">
        <v>1500</v>
      </c>
      <c r="M25" s="122">
        <f t="shared" si="4"/>
        <v>100</v>
      </c>
    </row>
    <row r="26" spans="1:13" ht="13.5">
      <c r="A26" s="108" t="s">
        <v>17</v>
      </c>
      <c r="B26" s="129" t="s">
        <v>110</v>
      </c>
      <c r="C26" s="129"/>
      <c r="D26" s="114">
        <f>SUM(D27:D31)</f>
        <v>41996</v>
      </c>
      <c r="E26" s="114">
        <f>SUM(E27:E31)</f>
        <v>32000</v>
      </c>
      <c r="F26" s="114">
        <f>SUM(F27:F31)</f>
        <v>30000</v>
      </c>
      <c r="G26" s="114">
        <f>SUM(G27:G31)</f>
        <v>32000</v>
      </c>
      <c r="H26" s="115">
        <f t="shared" si="1"/>
        <v>93.75</v>
      </c>
      <c r="I26" s="130">
        <f>F26/D26*100</f>
        <v>71.43537479759978</v>
      </c>
      <c r="J26" s="114">
        <f>SUM(J27:J31)</f>
        <v>29000</v>
      </c>
      <c r="K26" s="125">
        <f t="shared" si="3"/>
        <v>90.625</v>
      </c>
      <c r="L26" s="114">
        <f>SUM(L27:L31)</f>
        <v>29000</v>
      </c>
      <c r="M26" s="115">
        <f t="shared" si="4"/>
        <v>100</v>
      </c>
    </row>
    <row r="27" spans="1:13" ht="12.75">
      <c r="A27" s="108"/>
      <c r="B27" s="116"/>
      <c r="C27" s="117" t="s">
        <v>111</v>
      </c>
      <c r="D27" s="118">
        <v>0</v>
      </c>
      <c r="E27" s="118">
        <v>0</v>
      </c>
      <c r="F27" s="118">
        <v>0</v>
      </c>
      <c r="G27" s="119">
        <v>0</v>
      </c>
      <c r="H27" s="120" t="s">
        <v>21</v>
      </c>
      <c r="I27" s="120" t="s">
        <v>21</v>
      </c>
      <c r="J27" s="118">
        <v>0</v>
      </c>
      <c r="K27" s="121" t="s">
        <v>21</v>
      </c>
      <c r="L27" s="118">
        <v>0</v>
      </c>
      <c r="M27" s="120" t="s">
        <v>21</v>
      </c>
    </row>
    <row r="28" spans="1:13" ht="12.75">
      <c r="A28" s="108"/>
      <c r="B28" s="116"/>
      <c r="C28" s="117" t="s">
        <v>112</v>
      </c>
      <c r="D28" s="118">
        <v>0</v>
      </c>
      <c r="E28" s="118">
        <v>0</v>
      </c>
      <c r="F28" s="118">
        <v>0</v>
      </c>
      <c r="G28" s="119">
        <v>0</v>
      </c>
      <c r="H28" s="120" t="s">
        <v>21</v>
      </c>
      <c r="I28" s="120" t="s">
        <v>21</v>
      </c>
      <c r="J28" s="118">
        <v>0</v>
      </c>
      <c r="K28" s="121" t="s">
        <v>21</v>
      </c>
      <c r="L28" s="118">
        <v>0</v>
      </c>
      <c r="M28" s="120" t="s">
        <v>21</v>
      </c>
    </row>
    <row r="29" spans="1:13" ht="12.75">
      <c r="A29" s="108"/>
      <c r="B29" s="116"/>
      <c r="C29" s="117" t="s">
        <v>113</v>
      </c>
      <c r="D29" s="118">
        <v>1194</v>
      </c>
      <c r="E29" s="118">
        <v>1000</v>
      </c>
      <c r="F29" s="118">
        <v>1500</v>
      </c>
      <c r="G29" s="119">
        <v>2000</v>
      </c>
      <c r="H29" s="122">
        <f t="shared" si="1"/>
        <v>150</v>
      </c>
      <c r="I29" s="128"/>
      <c r="J29" s="131">
        <v>1000</v>
      </c>
      <c r="K29" s="123">
        <f t="shared" si="3"/>
        <v>50</v>
      </c>
      <c r="L29" s="118">
        <v>1000</v>
      </c>
      <c r="M29" s="122">
        <f t="shared" si="4"/>
        <v>100</v>
      </c>
    </row>
    <row r="30" spans="1:13" ht="12.75">
      <c r="A30" s="108"/>
      <c r="B30" s="116"/>
      <c r="C30" s="117" t="s">
        <v>114</v>
      </c>
      <c r="D30" s="118">
        <v>40802</v>
      </c>
      <c r="E30" s="118">
        <v>31000</v>
      </c>
      <c r="F30" s="118">
        <v>28500</v>
      </c>
      <c r="G30" s="119">
        <v>30000</v>
      </c>
      <c r="H30" s="122">
        <f t="shared" si="1"/>
        <v>91.93548387096774</v>
      </c>
      <c r="I30" s="128">
        <f>F30/D30*100</f>
        <v>69.84951718053037</v>
      </c>
      <c r="J30" s="118">
        <v>28000</v>
      </c>
      <c r="K30" s="123">
        <f t="shared" si="3"/>
        <v>93.33333333333333</v>
      </c>
      <c r="L30" s="118">
        <v>28000</v>
      </c>
      <c r="M30" s="122">
        <f t="shared" si="4"/>
        <v>100</v>
      </c>
    </row>
    <row r="31" spans="1:13" ht="12.75">
      <c r="A31" s="108"/>
      <c r="B31" s="116"/>
      <c r="C31" s="117" t="s">
        <v>115</v>
      </c>
      <c r="D31" s="118">
        <v>0</v>
      </c>
      <c r="E31" s="118">
        <v>0</v>
      </c>
      <c r="F31" s="118">
        <v>0</v>
      </c>
      <c r="G31" s="119">
        <v>0</v>
      </c>
      <c r="H31" s="120" t="s">
        <v>21</v>
      </c>
      <c r="I31" s="120" t="s">
        <v>21</v>
      </c>
      <c r="J31" s="118">
        <v>0</v>
      </c>
      <c r="K31" s="121" t="s">
        <v>21</v>
      </c>
      <c r="L31" s="118">
        <v>0</v>
      </c>
      <c r="M31" s="120" t="s">
        <v>21</v>
      </c>
    </row>
    <row r="32" spans="1:13" ht="13.5">
      <c r="A32" s="108" t="s">
        <v>18</v>
      </c>
      <c r="B32" s="124" t="s">
        <v>116</v>
      </c>
      <c r="C32" s="124"/>
      <c r="D32" s="114">
        <v>0</v>
      </c>
      <c r="E32" s="114">
        <v>0</v>
      </c>
      <c r="F32" s="114">
        <v>0</v>
      </c>
      <c r="G32" s="114">
        <v>0</v>
      </c>
      <c r="H32" s="120" t="s">
        <v>21</v>
      </c>
      <c r="I32" s="120" t="s">
        <v>21</v>
      </c>
      <c r="J32" s="114">
        <v>0</v>
      </c>
      <c r="K32" s="121" t="s">
        <v>21</v>
      </c>
      <c r="L32" s="114">
        <v>0</v>
      </c>
      <c r="M32" s="120" t="s">
        <v>21</v>
      </c>
    </row>
    <row r="33" spans="1:13" ht="13.5">
      <c r="A33" s="108" t="s">
        <v>19</v>
      </c>
      <c r="B33" s="124" t="s">
        <v>117</v>
      </c>
      <c r="C33" s="124"/>
      <c r="D33" s="114">
        <f>SUM(D34)</f>
        <v>0</v>
      </c>
      <c r="E33" s="114">
        <f aca="true" t="shared" si="5" ref="E33:L34">SUM(E34)</f>
        <v>0</v>
      </c>
      <c r="F33" s="114">
        <f t="shared" si="5"/>
        <v>0</v>
      </c>
      <c r="G33" s="114">
        <f t="shared" si="5"/>
        <v>0</v>
      </c>
      <c r="H33" s="120" t="s">
        <v>21</v>
      </c>
      <c r="I33" s="120" t="s">
        <v>21</v>
      </c>
      <c r="J33" s="114">
        <f t="shared" si="5"/>
        <v>0</v>
      </c>
      <c r="K33" s="121" t="s">
        <v>21</v>
      </c>
      <c r="L33" s="114">
        <f t="shared" si="5"/>
        <v>0</v>
      </c>
      <c r="M33" s="120" t="s">
        <v>21</v>
      </c>
    </row>
    <row r="34" spans="1:13" ht="12.75">
      <c r="A34" s="108"/>
      <c r="B34" s="116"/>
      <c r="C34" s="117" t="s">
        <v>118</v>
      </c>
      <c r="D34" s="118">
        <f>SUM(D35)</f>
        <v>0</v>
      </c>
      <c r="E34" s="118">
        <f t="shared" si="5"/>
        <v>0</v>
      </c>
      <c r="F34" s="118">
        <f t="shared" si="5"/>
        <v>0</v>
      </c>
      <c r="G34" s="118">
        <f t="shared" si="5"/>
        <v>0</v>
      </c>
      <c r="H34" s="120" t="s">
        <v>21</v>
      </c>
      <c r="I34" s="120" t="s">
        <v>21</v>
      </c>
      <c r="J34" s="118">
        <f t="shared" si="5"/>
        <v>0</v>
      </c>
      <c r="K34" s="121" t="s">
        <v>21</v>
      </c>
      <c r="L34" s="118">
        <f t="shared" si="5"/>
        <v>0</v>
      </c>
      <c r="M34" s="120" t="s">
        <v>21</v>
      </c>
    </row>
    <row r="35" spans="1:13" ht="12.75">
      <c r="A35" s="108"/>
      <c r="B35" s="116"/>
      <c r="C35" s="132" t="s">
        <v>119</v>
      </c>
      <c r="D35" s="133" t="s">
        <v>21</v>
      </c>
      <c r="E35" s="133" t="s">
        <v>21</v>
      </c>
      <c r="F35" s="133" t="s">
        <v>21</v>
      </c>
      <c r="G35" s="133" t="s">
        <v>21</v>
      </c>
      <c r="H35" s="133" t="s">
        <v>21</v>
      </c>
      <c r="I35" s="133" t="s">
        <v>21</v>
      </c>
      <c r="J35" s="133" t="s">
        <v>21</v>
      </c>
      <c r="K35" s="134" t="s">
        <v>21</v>
      </c>
      <c r="L35" s="133" t="s">
        <v>21</v>
      </c>
      <c r="M35" s="135" t="s">
        <v>21</v>
      </c>
    </row>
    <row r="36" spans="1:13" ht="12.75">
      <c r="A36" s="60"/>
      <c r="B36" s="56"/>
      <c r="C36" s="136"/>
      <c r="D36" s="136"/>
      <c r="E36" s="56"/>
      <c r="F36" s="56"/>
      <c r="G36" s="56"/>
      <c r="H36" s="56"/>
      <c r="I36" s="137"/>
      <c r="J36" s="137"/>
      <c r="K36" s="137"/>
      <c r="L36" s="56"/>
      <c r="M36" s="56"/>
    </row>
    <row r="37" spans="1:13" ht="12.75">
      <c r="A37" s="60"/>
      <c r="B37" s="56"/>
      <c r="C37" s="136"/>
      <c r="D37" s="136"/>
      <c r="E37" s="56"/>
      <c r="F37" s="56"/>
      <c r="G37" s="56"/>
      <c r="H37" s="56"/>
      <c r="I37" s="137"/>
      <c r="J37" s="137"/>
      <c r="K37" s="137"/>
      <c r="L37" s="56"/>
      <c r="M37" s="56"/>
    </row>
    <row r="38" spans="1:13" ht="12.75">
      <c r="A38" s="60"/>
      <c r="B38" s="56"/>
      <c r="C38" s="136"/>
      <c r="D38" s="136"/>
      <c r="E38" s="56"/>
      <c r="F38" s="56"/>
      <c r="G38" s="56"/>
      <c r="H38" s="56"/>
      <c r="I38" s="137"/>
      <c r="J38" s="137"/>
      <c r="K38" s="137"/>
      <c r="L38" s="56"/>
      <c r="M38" s="56"/>
    </row>
    <row r="39" spans="1:13" ht="12.75">
      <c r="A39" s="60"/>
      <c r="B39" s="56"/>
      <c r="C39" s="136"/>
      <c r="D39" s="136"/>
      <c r="E39" s="56"/>
      <c r="F39" s="56"/>
      <c r="G39" s="56"/>
      <c r="H39" s="56"/>
      <c r="I39" s="137"/>
      <c r="J39" s="137"/>
      <c r="K39" s="137"/>
      <c r="L39" s="56"/>
      <c r="M39" s="56"/>
    </row>
    <row r="40" spans="1:13" ht="12.75">
      <c r="A40" s="60"/>
      <c r="B40" s="56"/>
      <c r="C40" s="136"/>
      <c r="D40" s="136"/>
      <c r="E40" s="56"/>
      <c r="F40" s="56"/>
      <c r="G40" s="56"/>
      <c r="H40" s="56"/>
      <c r="I40" s="137"/>
      <c r="J40" s="137"/>
      <c r="K40" s="137"/>
      <c r="L40" s="56"/>
      <c r="M40" s="61" t="s">
        <v>5</v>
      </c>
    </row>
    <row r="41" spans="1:13" ht="13.5">
      <c r="A41" s="64" t="s">
        <v>71</v>
      </c>
      <c r="B41" s="65"/>
      <c r="C41" s="66"/>
      <c r="D41" s="67" t="s">
        <v>72</v>
      </c>
      <c r="E41" s="68" t="s">
        <v>73</v>
      </c>
      <c r="F41" s="69"/>
      <c r="G41" s="70" t="s">
        <v>74</v>
      </c>
      <c r="H41" s="71"/>
      <c r="I41" s="72"/>
      <c r="J41" s="73"/>
      <c r="K41" s="69" t="s">
        <v>75</v>
      </c>
      <c r="L41" s="71"/>
      <c r="M41" s="74"/>
    </row>
    <row r="42" spans="1:13" ht="13.5">
      <c r="A42" s="75"/>
      <c r="B42" s="76"/>
      <c r="C42" s="77" t="s">
        <v>76</v>
      </c>
      <c r="D42" s="78" t="s">
        <v>77</v>
      </c>
      <c r="E42" s="79" t="s">
        <v>78</v>
      </c>
      <c r="F42" s="80" t="s">
        <v>8</v>
      </c>
      <c r="G42" s="79" t="s">
        <v>78</v>
      </c>
      <c r="H42" s="81" t="s">
        <v>79</v>
      </c>
      <c r="I42" s="82" t="s">
        <v>79</v>
      </c>
      <c r="J42" s="82" t="s">
        <v>80</v>
      </c>
      <c r="K42" s="82" t="s">
        <v>79</v>
      </c>
      <c r="L42" s="82" t="s">
        <v>80</v>
      </c>
      <c r="M42" s="82" t="s">
        <v>79</v>
      </c>
    </row>
    <row r="43" spans="1:13" ht="13.5">
      <c r="A43" s="75"/>
      <c r="B43" s="76"/>
      <c r="C43" s="77"/>
      <c r="D43" s="78" t="s">
        <v>81</v>
      </c>
      <c r="E43" s="79" t="s">
        <v>82</v>
      </c>
      <c r="F43" s="83" t="s">
        <v>11</v>
      </c>
      <c r="G43" s="79" t="s">
        <v>82</v>
      </c>
      <c r="H43" s="84">
        <v>37747</v>
      </c>
      <c r="I43" s="85">
        <v>37686</v>
      </c>
      <c r="J43" s="79">
        <v>2006</v>
      </c>
      <c r="K43" s="86">
        <v>37782</v>
      </c>
      <c r="L43" s="79">
        <v>2007</v>
      </c>
      <c r="M43" s="87">
        <v>37906</v>
      </c>
    </row>
    <row r="44" spans="1:13" ht="13.5">
      <c r="A44" s="75"/>
      <c r="B44" s="76"/>
      <c r="C44" s="77"/>
      <c r="D44" s="78" t="s">
        <v>83</v>
      </c>
      <c r="E44" s="79" t="s">
        <v>84</v>
      </c>
      <c r="F44" s="80" t="s">
        <v>85</v>
      </c>
      <c r="G44" s="79" t="s">
        <v>84</v>
      </c>
      <c r="H44" s="88"/>
      <c r="I44" s="79"/>
      <c r="J44" s="79"/>
      <c r="K44" s="79"/>
      <c r="L44" s="79"/>
      <c r="M44" s="79"/>
    </row>
    <row r="45" spans="1:13" ht="13.5">
      <c r="A45" s="75"/>
      <c r="B45" s="76"/>
      <c r="C45" s="77"/>
      <c r="D45" s="78"/>
      <c r="E45" s="79" t="s">
        <v>86</v>
      </c>
      <c r="F45" s="80" t="s">
        <v>87</v>
      </c>
      <c r="G45" s="79" t="s">
        <v>86</v>
      </c>
      <c r="H45" s="89"/>
      <c r="I45" s="90"/>
      <c r="J45" s="90"/>
      <c r="K45" s="79"/>
      <c r="L45" s="79"/>
      <c r="M45" s="79"/>
    </row>
    <row r="46" spans="1:13" ht="13.5">
      <c r="A46" s="75"/>
      <c r="B46" s="76"/>
      <c r="C46" s="91"/>
      <c r="D46" s="92"/>
      <c r="E46" s="93" t="s">
        <v>88</v>
      </c>
      <c r="F46" s="94">
        <v>2004</v>
      </c>
      <c r="G46" s="93" t="s">
        <v>89</v>
      </c>
      <c r="H46" s="95"/>
      <c r="I46" s="93"/>
      <c r="J46" s="96"/>
      <c r="K46" s="93"/>
      <c r="L46" s="97"/>
      <c r="M46" s="93"/>
    </row>
    <row r="47" spans="1:13" ht="12.75">
      <c r="A47" s="98"/>
      <c r="B47" s="65"/>
      <c r="C47" s="65" t="s">
        <v>14</v>
      </c>
      <c r="D47" s="99" t="s">
        <v>15</v>
      </c>
      <c r="E47" s="100" t="s">
        <v>16</v>
      </c>
      <c r="F47" s="100" t="s">
        <v>17</v>
      </c>
      <c r="G47" s="101" t="s">
        <v>18</v>
      </c>
      <c r="H47" s="100" t="s">
        <v>19</v>
      </c>
      <c r="I47" s="100" t="s">
        <v>90</v>
      </c>
      <c r="J47" s="100" t="s">
        <v>91</v>
      </c>
      <c r="K47" s="100" t="s">
        <v>92</v>
      </c>
      <c r="L47" s="99" t="s">
        <v>93</v>
      </c>
      <c r="M47" s="100" t="s">
        <v>94</v>
      </c>
    </row>
    <row r="48" spans="1:13" ht="12.75">
      <c r="A48" s="108" t="s">
        <v>120</v>
      </c>
      <c r="B48" s="138" t="s">
        <v>121</v>
      </c>
      <c r="C48" s="139"/>
      <c r="D48" s="111">
        <f>SUM(D49)</f>
        <v>0</v>
      </c>
      <c r="E48" s="111">
        <f aca="true" t="shared" si="6" ref="E48:L48">SUM(E49)</f>
        <v>0</v>
      </c>
      <c r="F48" s="111">
        <f t="shared" si="6"/>
        <v>0</v>
      </c>
      <c r="G48" s="111">
        <f t="shared" si="6"/>
        <v>0</v>
      </c>
      <c r="H48" s="140" t="s">
        <v>21</v>
      </c>
      <c r="I48" s="140" t="s">
        <v>21</v>
      </c>
      <c r="J48" s="111">
        <f t="shared" si="6"/>
        <v>0</v>
      </c>
      <c r="K48" s="141" t="s">
        <v>21</v>
      </c>
      <c r="L48" s="111">
        <f t="shared" si="6"/>
        <v>0</v>
      </c>
      <c r="M48" s="140" t="s">
        <v>21</v>
      </c>
    </row>
    <row r="49" spans="1:13" ht="13.5">
      <c r="A49" s="108"/>
      <c r="B49" s="129" t="s">
        <v>122</v>
      </c>
      <c r="C49" s="129"/>
      <c r="D49" s="114">
        <f>D50+D57</f>
        <v>0</v>
      </c>
      <c r="E49" s="114">
        <f aca="true" t="shared" si="7" ref="E49:L49">E50+E57</f>
        <v>0</v>
      </c>
      <c r="F49" s="114">
        <f t="shared" si="7"/>
        <v>0</v>
      </c>
      <c r="G49" s="114"/>
      <c r="H49" s="140" t="s">
        <v>21</v>
      </c>
      <c r="I49" s="140" t="s">
        <v>21</v>
      </c>
      <c r="J49" s="114">
        <f t="shared" si="7"/>
        <v>0</v>
      </c>
      <c r="K49" s="141" t="s">
        <v>21</v>
      </c>
      <c r="L49" s="114">
        <f t="shared" si="7"/>
        <v>0</v>
      </c>
      <c r="M49" s="140" t="s">
        <v>21</v>
      </c>
    </row>
    <row r="50" spans="1:13" ht="12.75">
      <c r="A50" s="108"/>
      <c r="B50" s="116"/>
      <c r="C50" s="117" t="s">
        <v>123</v>
      </c>
      <c r="D50" s="111">
        <f>SUM(D51:D56)</f>
        <v>0</v>
      </c>
      <c r="E50" s="111">
        <f aca="true" t="shared" si="8" ref="E50:L50">SUM(E51:E56)</f>
        <v>0</v>
      </c>
      <c r="F50" s="111">
        <f t="shared" si="8"/>
        <v>0</v>
      </c>
      <c r="G50" s="111">
        <f t="shared" si="8"/>
        <v>0</v>
      </c>
      <c r="H50" s="140" t="s">
        <v>21</v>
      </c>
      <c r="I50" s="140" t="s">
        <v>21</v>
      </c>
      <c r="J50" s="111">
        <f t="shared" si="8"/>
        <v>0</v>
      </c>
      <c r="K50" s="141" t="s">
        <v>21</v>
      </c>
      <c r="L50" s="111">
        <f t="shared" si="8"/>
        <v>0</v>
      </c>
      <c r="M50" s="140" t="s">
        <v>21</v>
      </c>
    </row>
    <row r="51" spans="1:13" ht="12.75">
      <c r="A51" s="108"/>
      <c r="B51" s="116"/>
      <c r="C51" s="132" t="s">
        <v>124</v>
      </c>
      <c r="D51" s="133" t="s">
        <v>21</v>
      </c>
      <c r="E51" s="133" t="s">
        <v>21</v>
      </c>
      <c r="F51" s="133" t="s">
        <v>21</v>
      </c>
      <c r="G51" s="133" t="s">
        <v>21</v>
      </c>
      <c r="H51" s="133" t="s">
        <v>21</v>
      </c>
      <c r="I51" s="133" t="s">
        <v>21</v>
      </c>
      <c r="J51" s="133" t="s">
        <v>21</v>
      </c>
      <c r="K51" s="121" t="s">
        <v>21</v>
      </c>
      <c r="L51" s="133" t="s">
        <v>21</v>
      </c>
      <c r="M51" s="140" t="s">
        <v>21</v>
      </c>
    </row>
    <row r="52" spans="1:13" ht="12.75">
      <c r="A52" s="108"/>
      <c r="B52" s="116"/>
      <c r="C52" s="132" t="s">
        <v>125</v>
      </c>
      <c r="D52" s="133" t="s">
        <v>21</v>
      </c>
      <c r="E52" s="133" t="s">
        <v>21</v>
      </c>
      <c r="F52" s="133" t="s">
        <v>21</v>
      </c>
      <c r="G52" s="133" t="s">
        <v>21</v>
      </c>
      <c r="H52" s="133" t="s">
        <v>21</v>
      </c>
      <c r="I52" s="133" t="s">
        <v>21</v>
      </c>
      <c r="J52" s="133" t="s">
        <v>21</v>
      </c>
      <c r="K52" s="121" t="s">
        <v>21</v>
      </c>
      <c r="L52" s="133" t="s">
        <v>21</v>
      </c>
      <c r="M52" s="140" t="s">
        <v>21</v>
      </c>
    </row>
    <row r="53" spans="1:13" ht="12.75">
      <c r="A53" s="108"/>
      <c r="B53" s="116"/>
      <c r="C53" s="132" t="s">
        <v>126</v>
      </c>
      <c r="D53" s="133" t="s">
        <v>21</v>
      </c>
      <c r="E53" s="133" t="s">
        <v>21</v>
      </c>
      <c r="F53" s="133" t="s">
        <v>21</v>
      </c>
      <c r="G53" s="133" t="s">
        <v>21</v>
      </c>
      <c r="H53" s="133" t="s">
        <v>21</v>
      </c>
      <c r="I53" s="133" t="s">
        <v>21</v>
      </c>
      <c r="J53" s="133" t="s">
        <v>21</v>
      </c>
      <c r="K53" s="121" t="s">
        <v>21</v>
      </c>
      <c r="L53" s="133" t="s">
        <v>21</v>
      </c>
      <c r="M53" s="133" t="s">
        <v>21</v>
      </c>
    </row>
    <row r="54" spans="1:13" ht="12.75">
      <c r="A54" s="108"/>
      <c r="B54" s="116"/>
      <c r="C54" s="132" t="s">
        <v>127</v>
      </c>
      <c r="D54" s="133" t="s">
        <v>21</v>
      </c>
      <c r="E54" s="133" t="s">
        <v>21</v>
      </c>
      <c r="F54" s="133" t="s">
        <v>21</v>
      </c>
      <c r="G54" s="133" t="s">
        <v>21</v>
      </c>
      <c r="H54" s="133" t="s">
        <v>21</v>
      </c>
      <c r="I54" s="133" t="s">
        <v>21</v>
      </c>
      <c r="J54" s="133" t="s">
        <v>21</v>
      </c>
      <c r="K54" s="121" t="s">
        <v>21</v>
      </c>
      <c r="L54" s="133" t="s">
        <v>21</v>
      </c>
      <c r="M54" s="133" t="s">
        <v>21</v>
      </c>
    </row>
    <row r="55" spans="1:13" ht="12.75">
      <c r="A55" s="108"/>
      <c r="B55" s="116"/>
      <c r="C55" s="132" t="s">
        <v>128</v>
      </c>
      <c r="D55" s="133" t="s">
        <v>21</v>
      </c>
      <c r="E55" s="133" t="s">
        <v>21</v>
      </c>
      <c r="F55" s="133" t="s">
        <v>21</v>
      </c>
      <c r="G55" s="133" t="s">
        <v>21</v>
      </c>
      <c r="H55" s="133" t="s">
        <v>21</v>
      </c>
      <c r="I55" s="133" t="s">
        <v>21</v>
      </c>
      <c r="J55" s="133" t="s">
        <v>21</v>
      </c>
      <c r="K55" s="121" t="s">
        <v>21</v>
      </c>
      <c r="L55" s="133" t="s">
        <v>21</v>
      </c>
      <c r="M55" s="133" t="s">
        <v>21</v>
      </c>
    </row>
    <row r="56" spans="1:13" ht="12.75">
      <c r="A56" s="108"/>
      <c r="B56" s="116"/>
      <c r="C56" s="132" t="s">
        <v>129</v>
      </c>
      <c r="D56" s="133" t="s">
        <v>21</v>
      </c>
      <c r="E56" s="133" t="s">
        <v>21</v>
      </c>
      <c r="F56" s="133" t="s">
        <v>21</v>
      </c>
      <c r="G56" s="133" t="s">
        <v>21</v>
      </c>
      <c r="H56" s="133" t="s">
        <v>21</v>
      </c>
      <c r="I56" s="133" t="s">
        <v>21</v>
      </c>
      <c r="J56" s="133" t="s">
        <v>21</v>
      </c>
      <c r="K56" s="121" t="s">
        <v>21</v>
      </c>
      <c r="L56" s="133" t="s">
        <v>21</v>
      </c>
      <c r="M56" s="140" t="s">
        <v>21</v>
      </c>
    </row>
    <row r="57" spans="1:13" ht="12.75">
      <c r="A57" s="108"/>
      <c r="B57" s="142"/>
      <c r="C57" s="143" t="s">
        <v>130</v>
      </c>
      <c r="D57" s="111">
        <f>SUM(D58:D63)</f>
        <v>0</v>
      </c>
      <c r="E57" s="111">
        <f>SUM(E58:E63)</f>
        <v>0</v>
      </c>
      <c r="F57" s="111">
        <f>SUM(F58:F63)</f>
        <v>0</v>
      </c>
      <c r="G57" s="111">
        <f>SUM(G58:G63)</f>
        <v>0</v>
      </c>
      <c r="H57" s="144"/>
      <c r="I57" s="144"/>
      <c r="J57" s="111">
        <f>SUM(J58:J63)</f>
        <v>0</v>
      </c>
      <c r="K57" s="141" t="s">
        <v>21</v>
      </c>
      <c r="L57" s="111">
        <f>SUM(L58:L63)</f>
        <v>0</v>
      </c>
      <c r="M57" s="140" t="s">
        <v>21</v>
      </c>
    </row>
    <row r="58" spans="1:13" ht="12.75">
      <c r="A58" s="108"/>
      <c r="B58" s="116"/>
      <c r="C58" s="132" t="s">
        <v>131</v>
      </c>
      <c r="D58" s="133" t="s">
        <v>21</v>
      </c>
      <c r="E58" s="133" t="s">
        <v>21</v>
      </c>
      <c r="F58" s="133" t="s">
        <v>21</v>
      </c>
      <c r="G58" s="133" t="s">
        <v>21</v>
      </c>
      <c r="H58" s="133" t="s">
        <v>21</v>
      </c>
      <c r="I58" s="133" t="s">
        <v>21</v>
      </c>
      <c r="J58" s="133" t="s">
        <v>21</v>
      </c>
      <c r="K58" s="121" t="s">
        <v>21</v>
      </c>
      <c r="L58" s="133" t="s">
        <v>21</v>
      </c>
      <c r="M58" s="133" t="s">
        <v>21</v>
      </c>
    </row>
    <row r="59" spans="1:13" ht="12.75">
      <c r="A59" s="108"/>
      <c r="B59" s="116"/>
      <c r="C59" s="132" t="s">
        <v>132</v>
      </c>
      <c r="D59" s="133" t="s">
        <v>21</v>
      </c>
      <c r="E59" s="133" t="s">
        <v>21</v>
      </c>
      <c r="F59" s="133" t="s">
        <v>21</v>
      </c>
      <c r="G59" s="133" t="s">
        <v>21</v>
      </c>
      <c r="H59" s="133" t="s">
        <v>21</v>
      </c>
      <c r="I59" s="133" t="s">
        <v>21</v>
      </c>
      <c r="J59" s="133" t="s">
        <v>21</v>
      </c>
      <c r="K59" s="121" t="s">
        <v>21</v>
      </c>
      <c r="L59" s="133" t="s">
        <v>21</v>
      </c>
      <c r="M59" s="133" t="s">
        <v>21</v>
      </c>
    </row>
    <row r="60" spans="1:13" ht="12.75">
      <c r="A60" s="108"/>
      <c r="B60" s="116"/>
      <c r="C60" s="132" t="s">
        <v>133</v>
      </c>
      <c r="D60" s="133" t="s">
        <v>21</v>
      </c>
      <c r="E60" s="133" t="s">
        <v>21</v>
      </c>
      <c r="F60" s="133" t="s">
        <v>21</v>
      </c>
      <c r="G60" s="133" t="s">
        <v>21</v>
      </c>
      <c r="H60" s="133" t="s">
        <v>21</v>
      </c>
      <c r="I60" s="133" t="s">
        <v>21</v>
      </c>
      <c r="J60" s="133" t="s">
        <v>21</v>
      </c>
      <c r="K60" s="121" t="s">
        <v>21</v>
      </c>
      <c r="L60" s="133" t="s">
        <v>21</v>
      </c>
      <c r="M60" s="133" t="s">
        <v>21</v>
      </c>
    </row>
    <row r="61" spans="1:13" ht="12.75">
      <c r="A61" s="108"/>
      <c r="B61" s="116"/>
      <c r="C61" s="132" t="s">
        <v>134</v>
      </c>
      <c r="D61" s="133" t="s">
        <v>21</v>
      </c>
      <c r="E61" s="133" t="s">
        <v>21</v>
      </c>
      <c r="F61" s="133" t="s">
        <v>21</v>
      </c>
      <c r="G61" s="133" t="s">
        <v>21</v>
      </c>
      <c r="H61" s="133" t="s">
        <v>21</v>
      </c>
      <c r="I61" s="133" t="s">
        <v>21</v>
      </c>
      <c r="J61" s="133" t="s">
        <v>21</v>
      </c>
      <c r="K61" s="121" t="s">
        <v>21</v>
      </c>
      <c r="L61" s="133" t="s">
        <v>21</v>
      </c>
      <c r="M61" s="133" t="s">
        <v>21</v>
      </c>
    </row>
    <row r="62" spans="1:13" ht="12.75">
      <c r="A62" s="108"/>
      <c r="B62" s="132"/>
      <c r="C62" s="132" t="s">
        <v>135</v>
      </c>
      <c r="D62" s="133" t="s">
        <v>21</v>
      </c>
      <c r="E62" s="133" t="s">
        <v>21</v>
      </c>
      <c r="F62" s="133" t="s">
        <v>21</v>
      </c>
      <c r="G62" s="133" t="s">
        <v>21</v>
      </c>
      <c r="H62" s="133" t="s">
        <v>21</v>
      </c>
      <c r="I62" s="133" t="s">
        <v>21</v>
      </c>
      <c r="J62" s="133" t="s">
        <v>21</v>
      </c>
      <c r="K62" s="121" t="s">
        <v>21</v>
      </c>
      <c r="L62" s="133" t="s">
        <v>21</v>
      </c>
      <c r="M62" s="133" t="s">
        <v>21</v>
      </c>
    </row>
    <row r="63" spans="1:13" ht="12.75">
      <c r="A63" s="145"/>
      <c r="B63" s="146"/>
      <c r="C63" s="147" t="s">
        <v>136</v>
      </c>
      <c r="D63" s="133" t="s">
        <v>21</v>
      </c>
      <c r="E63" s="133" t="s">
        <v>21</v>
      </c>
      <c r="F63" s="133" t="s">
        <v>21</v>
      </c>
      <c r="G63" s="133" t="s">
        <v>21</v>
      </c>
      <c r="H63" s="133" t="s">
        <v>21</v>
      </c>
      <c r="I63" s="133" t="s">
        <v>21</v>
      </c>
      <c r="J63" s="133" t="s">
        <v>21</v>
      </c>
      <c r="K63" s="121" t="s">
        <v>21</v>
      </c>
      <c r="L63" s="133" t="s">
        <v>21</v>
      </c>
      <c r="M63" s="133" t="s">
        <v>21</v>
      </c>
    </row>
    <row r="64" spans="1:13" ht="12.75">
      <c r="A64" s="108" t="s">
        <v>137</v>
      </c>
      <c r="B64" s="148" t="s">
        <v>138</v>
      </c>
      <c r="C64" s="149"/>
      <c r="D64" s="111">
        <f>SUM(D65)</f>
        <v>78649</v>
      </c>
      <c r="E64" s="111">
        <f>SUM(E65)</f>
        <v>42000</v>
      </c>
      <c r="F64" s="111">
        <f>SUM(F65)</f>
        <v>42000</v>
      </c>
      <c r="G64" s="111">
        <f>SUM(G65)</f>
        <v>38000</v>
      </c>
      <c r="H64" s="144">
        <f>F64/E64*100</f>
        <v>100</v>
      </c>
      <c r="I64" s="144">
        <f>F64/D64*100</f>
        <v>53.40182329082379</v>
      </c>
      <c r="J64" s="111">
        <f>SUM(J65)</f>
        <v>38000</v>
      </c>
      <c r="K64" s="107">
        <f>J64/G64*100</f>
        <v>100</v>
      </c>
      <c r="L64" s="111">
        <f>SUM(L65)</f>
        <v>40000</v>
      </c>
      <c r="M64" s="144">
        <f>L64/J64*100</f>
        <v>105.26315789473684</v>
      </c>
    </row>
    <row r="65" spans="1:13" ht="13.5">
      <c r="A65" s="108" t="s">
        <v>14</v>
      </c>
      <c r="B65" s="129" t="s">
        <v>139</v>
      </c>
      <c r="C65" s="150"/>
      <c r="D65" s="114">
        <v>78649</v>
      </c>
      <c r="E65" s="114">
        <v>42000</v>
      </c>
      <c r="F65" s="114">
        <v>42000</v>
      </c>
      <c r="G65" s="114">
        <v>38000</v>
      </c>
      <c r="H65" s="130">
        <f>F65/E65*100</f>
        <v>100</v>
      </c>
      <c r="I65" s="130">
        <f>F65/D65*100</f>
        <v>53.40182329082379</v>
      </c>
      <c r="J65" s="114">
        <v>38000</v>
      </c>
      <c r="K65" s="125">
        <f>J65/G65*100</f>
        <v>100</v>
      </c>
      <c r="L65" s="114">
        <v>40000</v>
      </c>
      <c r="M65" s="130">
        <f>L65/J65*100</f>
        <v>105.26315789473684</v>
      </c>
    </row>
    <row r="66" spans="1:13" ht="12.75">
      <c r="A66" s="108"/>
      <c r="B66" s="138" t="s">
        <v>140</v>
      </c>
      <c r="C66" s="151"/>
      <c r="D66" s="111">
        <v>0</v>
      </c>
      <c r="E66" s="111">
        <v>0</v>
      </c>
      <c r="F66" s="111">
        <v>0</v>
      </c>
      <c r="G66" s="111">
        <v>0</v>
      </c>
      <c r="H66" s="140" t="s">
        <v>21</v>
      </c>
      <c r="I66" s="140" t="s">
        <v>21</v>
      </c>
      <c r="J66" s="111">
        <v>0</v>
      </c>
      <c r="K66" s="141" t="s">
        <v>21</v>
      </c>
      <c r="L66" s="111">
        <v>0</v>
      </c>
      <c r="M66" s="140" t="s">
        <v>21</v>
      </c>
    </row>
    <row r="67" spans="1:13" ht="12.75">
      <c r="A67" s="108"/>
      <c r="B67" s="116"/>
      <c r="C67" s="132"/>
      <c r="D67" s="118"/>
      <c r="E67" s="118"/>
      <c r="F67" s="118"/>
      <c r="G67" s="118"/>
      <c r="H67" s="128"/>
      <c r="I67" s="128"/>
      <c r="J67" s="118"/>
      <c r="K67" s="121" t="s">
        <v>21</v>
      </c>
      <c r="L67" s="118"/>
      <c r="M67" s="128"/>
    </row>
    <row r="68" spans="1:13" ht="12.75">
      <c r="A68" s="152" t="s">
        <v>141</v>
      </c>
      <c r="B68" s="151" t="s">
        <v>142</v>
      </c>
      <c r="C68" s="151"/>
      <c r="D68" s="111">
        <f>D69+D102+D110</f>
        <v>312353</v>
      </c>
      <c r="E68" s="111">
        <f>E69+E102+E110</f>
        <v>316600</v>
      </c>
      <c r="F68" s="111">
        <f>F69+F102+F110</f>
        <v>361600</v>
      </c>
      <c r="G68" s="111">
        <f>G69+G102+G110</f>
        <v>314900</v>
      </c>
      <c r="H68" s="144">
        <f aca="true" t="shared" si="9" ref="H68:H74">F68/E68*100</f>
        <v>114.21351863550223</v>
      </c>
      <c r="I68" s="144">
        <f aca="true" t="shared" si="10" ref="I68:I74">F68/D68*100</f>
        <v>115.76645654115696</v>
      </c>
      <c r="J68" s="111">
        <f>J69+J102+J110</f>
        <v>335950</v>
      </c>
      <c r="K68" s="107">
        <f aca="true" t="shared" si="11" ref="K68:K74">J68/G68*100</f>
        <v>106.68466179739599</v>
      </c>
      <c r="L68" s="111">
        <f>L69+L102+L110</f>
        <v>340420</v>
      </c>
      <c r="M68" s="144">
        <f aca="true" t="shared" si="12" ref="M68:M74">L68/J68*100</f>
        <v>101.33055514213424</v>
      </c>
    </row>
    <row r="69" spans="1:13" ht="12.75">
      <c r="A69" s="108" t="s">
        <v>143</v>
      </c>
      <c r="B69" s="153" t="s">
        <v>144</v>
      </c>
      <c r="C69" s="154"/>
      <c r="D69" s="111">
        <f>D70+D71+D93+D94+D98</f>
        <v>302953</v>
      </c>
      <c r="E69" s="111">
        <f>E70+E71+E93+E94+E98</f>
        <v>294600</v>
      </c>
      <c r="F69" s="111">
        <f>F70+F71+F93+F94+F98</f>
        <v>329200</v>
      </c>
      <c r="G69" s="111">
        <f>G70+G71+G93+G94+G98</f>
        <v>291900</v>
      </c>
      <c r="H69" s="144">
        <f t="shared" si="9"/>
        <v>111.74473862864902</v>
      </c>
      <c r="I69" s="144">
        <f t="shared" si="10"/>
        <v>108.66372011500134</v>
      </c>
      <c r="J69" s="111">
        <f>J70+J71+J93+J94+J98</f>
        <v>312750</v>
      </c>
      <c r="K69" s="107">
        <f t="shared" si="11"/>
        <v>107.14285714285714</v>
      </c>
      <c r="L69" s="111">
        <f>L70+L71+L93+L94+L98</f>
        <v>316420</v>
      </c>
      <c r="M69" s="144">
        <f t="shared" si="12"/>
        <v>101.17346123101518</v>
      </c>
    </row>
    <row r="70" spans="1:13" ht="13.5">
      <c r="A70" s="108" t="s">
        <v>14</v>
      </c>
      <c r="B70" s="155" t="s">
        <v>145</v>
      </c>
      <c r="C70" s="156"/>
      <c r="D70" s="114">
        <v>74729</v>
      </c>
      <c r="E70" s="114">
        <v>81526</v>
      </c>
      <c r="F70" s="114">
        <v>83100</v>
      </c>
      <c r="G70" s="114">
        <v>88842</v>
      </c>
      <c r="H70" s="130">
        <f t="shared" si="9"/>
        <v>101.93067242352134</v>
      </c>
      <c r="I70" s="130">
        <f t="shared" si="10"/>
        <v>111.2018092039235</v>
      </c>
      <c r="J70" s="114">
        <v>98000</v>
      </c>
      <c r="K70" s="125">
        <f t="shared" si="11"/>
        <v>110.30818756894263</v>
      </c>
      <c r="L70" s="114">
        <v>106000</v>
      </c>
      <c r="M70" s="130">
        <f t="shared" si="12"/>
        <v>108.16326530612245</v>
      </c>
    </row>
    <row r="71" spans="1:13" ht="13.5">
      <c r="A71" s="108" t="s">
        <v>15</v>
      </c>
      <c r="B71" s="155" t="s">
        <v>146</v>
      </c>
      <c r="C71" s="156"/>
      <c r="D71" s="114">
        <f>SUM(D72:D74)+D85+D89+D92</f>
        <v>24484</v>
      </c>
      <c r="E71" s="114">
        <f>SUM(E72:E74)+E85+E89+E92</f>
        <v>33400</v>
      </c>
      <c r="F71" s="114">
        <f>SUM(F72:F74)+F85+F89+F92</f>
        <v>33600</v>
      </c>
      <c r="G71" s="114">
        <f>SUM(G72:G74)+G85+G89+G92</f>
        <v>34500</v>
      </c>
      <c r="H71" s="130">
        <f t="shared" si="9"/>
        <v>100.59880239520957</v>
      </c>
      <c r="I71" s="130">
        <f t="shared" si="10"/>
        <v>137.23247835321027</v>
      </c>
      <c r="J71" s="114">
        <f>SUM(J72:J74)+J85+J89+J92</f>
        <v>35000</v>
      </c>
      <c r="K71" s="125">
        <f t="shared" si="11"/>
        <v>101.44927536231884</v>
      </c>
      <c r="L71" s="114">
        <f>SUM(L72:L74)+L85+L89+L92</f>
        <v>35500</v>
      </c>
      <c r="M71" s="130">
        <f t="shared" si="12"/>
        <v>101.42857142857142</v>
      </c>
    </row>
    <row r="72" spans="1:13" ht="12.75">
      <c r="A72" s="98"/>
      <c r="B72" s="157"/>
      <c r="C72" s="158" t="s">
        <v>147</v>
      </c>
      <c r="D72" s="159">
        <v>3708</v>
      </c>
      <c r="E72" s="159">
        <v>5400</v>
      </c>
      <c r="F72" s="159">
        <v>5400</v>
      </c>
      <c r="G72" s="159">
        <v>5600</v>
      </c>
      <c r="H72" s="128">
        <f t="shared" si="9"/>
        <v>100</v>
      </c>
      <c r="I72" s="128">
        <f t="shared" si="10"/>
        <v>145.63106796116506</v>
      </c>
      <c r="J72" s="159">
        <v>5700</v>
      </c>
      <c r="K72" s="123">
        <f t="shared" si="11"/>
        <v>101.78571428571428</v>
      </c>
      <c r="L72" s="118">
        <v>5800</v>
      </c>
      <c r="M72" s="128">
        <f t="shared" si="12"/>
        <v>101.75438596491229</v>
      </c>
    </row>
    <row r="73" spans="1:13" ht="12.75">
      <c r="A73" s="98"/>
      <c r="B73" s="157"/>
      <c r="C73" s="158" t="s">
        <v>148</v>
      </c>
      <c r="D73" s="159">
        <v>1712</v>
      </c>
      <c r="E73" s="159">
        <v>2500</v>
      </c>
      <c r="F73" s="159">
        <v>2500</v>
      </c>
      <c r="G73" s="159">
        <v>2700</v>
      </c>
      <c r="H73" s="128">
        <f t="shared" si="9"/>
        <v>100</v>
      </c>
      <c r="I73" s="128">
        <f t="shared" si="10"/>
        <v>146.02803738317758</v>
      </c>
      <c r="J73" s="159">
        <v>2800</v>
      </c>
      <c r="K73" s="123">
        <f t="shared" si="11"/>
        <v>103.7037037037037</v>
      </c>
      <c r="L73" s="118">
        <v>2900</v>
      </c>
      <c r="M73" s="128">
        <f t="shared" si="12"/>
        <v>103.57142857142858</v>
      </c>
    </row>
    <row r="74" spans="1:13" ht="12.75">
      <c r="A74" s="98"/>
      <c r="B74" s="157"/>
      <c r="C74" s="158" t="s">
        <v>149</v>
      </c>
      <c r="D74" s="159">
        <v>1013</v>
      </c>
      <c r="E74" s="159">
        <v>1300</v>
      </c>
      <c r="F74" s="159">
        <v>1500</v>
      </c>
      <c r="G74" s="159">
        <v>1700</v>
      </c>
      <c r="H74" s="128">
        <f t="shared" si="9"/>
        <v>115.38461538461537</v>
      </c>
      <c r="I74" s="128">
        <f t="shared" si="10"/>
        <v>148.07502467917078</v>
      </c>
      <c r="J74" s="159">
        <v>1800</v>
      </c>
      <c r="K74" s="160">
        <f t="shared" si="11"/>
        <v>105.88235294117648</v>
      </c>
      <c r="L74" s="118">
        <v>1900</v>
      </c>
      <c r="M74" s="128">
        <f t="shared" si="12"/>
        <v>105.55555555555556</v>
      </c>
    </row>
    <row r="75" spans="1:13" ht="12.75">
      <c r="A75" s="161"/>
      <c r="B75" s="162"/>
      <c r="C75" s="163"/>
      <c r="D75" s="164"/>
      <c r="E75" s="165"/>
      <c r="F75" s="165"/>
      <c r="G75" s="165"/>
      <c r="H75" s="165"/>
      <c r="I75" s="166"/>
      <c r="J75" s="166"/>
      <c r="K75" s="167"/>
      <c r="L75" s="168"/>
      <c r="M75" s="169"/>
    </row>
    <row r="76" spans="1:13" ht="12.75">
      <c r="A76" s="161"/>
      <c r="B76" s="162"/>
      <c r="C76" s="163"/>
      <c r="D76" s="164"/>
      <c r="E76" s="165"/>
      <c r="F76" s="165"/>
      <c r="G76" s="165"/>
      <c r="H76" s="165"/>
      <c r="I76" s="166"/>
      <c r="J76" s="166"/>
      <c r="K76" s="167"/>
      <c r="L76" s="168"/>
      <c r="M76" s="169"/>
    </row>
    <row r="77" spans="1:13" ht="12.75">
      <c r="A77" s="161"/>
      <c r="B77" s="162"/>
      <c r="C77" s="163"/>
      <c r="D77" s="164"/>
      <c r="E77" s="165"/>
      <c r="F77" s="165"/>
      <c r="G77" s="165"/>
      <c r="H77" s="165"/>
      <c r="I77" s="166"/>
      <c r="J77" s="166"/>
      <c r="K77" s="167"/>
      <c r="L77" s="168"/>
      <c r="M77" s="61" t="s">
        <v>5</v>
      </c>
    </row>
    <row r="78" spans="1:13" ht="13.5">
      <c r="A78" s="64" t="s">
        <v>71</v>
      </c>
      <c r="B78" s="65"/>
      <c r="C78" s="66"/>
      <c r="D78" s="67" t="s">
        <v>72</v>
      </c>
      <c r="E78" s="68" t="s">
        <v>73</v>
      </c>
      <c r="F78" s="69"/>
      <c r="G78" s="70" t="s">
        <v>74</v>
      </c>
      <c r="H78" s="71"/>
      <c r="I78" s="72"/>
      <c r="J78" s="73"/>
      <c r="K78" s="69" t="s">
        <v>75</v>
      </c>
      <c r="L78" s="71"/>
      <c r="M78" s="74"/>
    </row>
    <row r="79" spans="1:13" ht="13.5">
      <c r="A79" s="75"/>
      <c r="B79" s="76"/>
      <c r="C79" s="77" t="s">
        <v>76</v>
      </c>
      <c r="D79" s="78" t="s">
        <v>77</v>
      </c>
      <c r="E79" s="79" t="s">
        <v>78</v>
      </c>
      <c r="F79" s="80" t="s">
        <v>8</v>
      </c>
      <c r="G79" s="79" t="s">
        <v>78</v>
      </c>
      <c r="H79" s="81" t="s">
        <v>79</v>
      </c>
      <c r="I79" s="82" t="s">
        <v>79</v>
      </c>
      <c r="J79" s="82" t="s">
        <v>80</v>
      </c>
      <c r="K79" s="82" t="s">
        <v>79</v>
      </c>
      <c r="L79" s="82" t="s">
        <v>80</v>
      </c>
      <c r="M79" s="82" t="s">
        <v>79</v>
      </c>
    </row>
    <row r="80" spans="1:13" ht="13.5">
      <c r="A80" s="75"/>
      <c r="B80" s="76"/>
      <c r="C80" s="77"/>
      <c r="D80" s="78" t="s">
        <v>81</v>
      </c>
      <c r="E80" s="79" t="s">
        <v>82</v>
      </c>
      <c r="F80" s="83" t="s">
        <v>11</v>
      </c>
      <c r="G80" s="79" t="s">
        <v>82</v>
      </c>
      <c r="H80" s="84">
        <v>37747</v>
      </c>
      <c r="I80" s="85">
        <v>37686</v>
      </c>
      <c r="J80" s="79">
        <v>2006</v>
      </c>
      <c r="K80" s="86">
        <v>37782</v>
      </c>
      <c r="L80" s="79">
        <v>2007</v>
      </c>
      <c r="M80" s="87">
        <v>37906</v>
      </c>
    </row>
    <row r="81" spans="1:13" ht="13.5">
      <c r="A81" s="75"/>
      <c r="B81" s="76"/>
      <c r="C81" s="77"/>
      <c r="D81" s="78" t="s">
        <v>83</v>
      </c>
      <c r="E81" s="79" t="s">
        <v>84</v>
      </c>
      <c r="F81" s="80" t="s">
        <v>85</v>
      </c>
      <c r="G81" s="79" t="s">
        <v>84</v>
      </c>
      <c r="H81" s="88"/>
      <c r="I81" s="79"/>
      <c r="J81" s="79"/>
      <c r="K81" s="79"/>
      <c r="L81" s="79"/>
      <c r="M81" s="79"/>
    </row>
    <row r="82" spans="1:13" ht="13.5">
      <c r="A82" s="75"/>
      <c r="B82" s="76"/>
      <c r="C82" s="77"/>
      <c r="D82" s="78"/>
      <c r="E82" s="79" t="s">
        <v>86</v>
      </c>
      <c r="F82" s="80" t="s">
        <v>87</v>
      </c>
      <c r="G82" s="79" t="s">
        <v>86</v>
      </c>
      <c r="H82" s="89"/>
      <c r="I82" s="90"/>
      <c r="J82" s="90"/>
      <c r="K82" s="79"/>
      <c r="L82" s="79"/>
      <c r="M82" s="79"/>
    </row>
    <row r="83" spans="1:13" ht="13.5">
      <c r="A83" s="75"/>
      <c r="B83" s="76"/>
      <c r="C83" s="91"/>
      <c r="D83" s="92"/>
      <c r="E83" s="93" t="s">
        <v>88</v>
      </c>
      <c r="F83" s="94">
        <v>2004</v>
      </c>
      <c r="G83" s="93" t="s">
        <v>89</v>
      </c>
      <c r="H83" s="95"/>
      <c r="I83" s="93"/>
      <c r="J83" s="96"/>
      <c r="K83" s="93"/>
      <c r="L83" s="97"/>
      <c r="M83" s="93"/>
    </row>
    <row r="84" spans="1:13" ht="12.75">
      <c r="A84" s="98"/>
      <c r="B84" s="65"/>
      <c r="C84" s="65" t="s">
        <v>14</v>
      </c>
      <c r="D84" s="99" t="s">
        <v>15</v>
      </c>
      <c r="E84" s="100" t="s">
        <v>16</v>
      </c>
      <c r="F84" s="100" t="s">
        <v>17</v>
      </c>
      <c r="G84" s="101" t="s">
        <v>18</v>
      </c>
      <c r="H84" s="100" t="s">
        <v>19</v>
      </c>
      <c r="I84" s="100" t="s">
        <v>90</v>
      </c>
      <c r="J84" s="100" t="s">
        <v>91</v>
      </c>
      <c r="K84" s="100" t="s">
        <v>92</v>
      </c>
      <c r="L84" s="99" t="s">
        <v>93</v>
      </c>
      <c r="M84" s="100" t="s">
        <v>94</v>
      </c>
    </row>
    <row r="85" spans="1:13" ht="12.75">
      <c r="A85" s="170"/>
      <c r="B85" s="65"/>
      <c r="C85" s="171" t="s">
        <v>150</v>
      </c>
      <c r="D85" s="159">
        <v>15511</v>
      </c>
      <c r="E85" s="159">
        <v>21800</v>
      </c>
      <c r="F85" s="159">
        <v>21900</v>
      </c>
      <c r="G85" s="159">
        <v>22000</v>
      </c>
      <c r="H85" s="172">
        <f>F85/E85*100</f>
        <v>100.45871559633028</v>
      </c>
      <c r="I85" s="172">
        <f>F85/D85*100</f>
        <v>141.1901231384179</v>
      </c>
      <c r="J85" s="159">
        <v>22100</v>
      </c>
      <c r="K85" s="172">
        <f>J85/G85*100</f>
        <v>100.45454545454547</v>
      </c>
      <c r="L85" s="159">
        <v>22200</v>
      </c>
      <c r="M85" s="172">
        <f>L85/J85*100</f>
        <v>100.4524886877828</v>
      </c>
    </row>
    <row r="86" spans="1:13" ht="12.75">
      <c r="A86" s="98"/>
      <c r="B86" s="173"/>
      <c r="C86" s="174" t="s">
        <v>151</v>
      </c>
      <c r="D86" s="175" t="s">
        <v>21</v>
      </c>
      <c r="E86" s="175" t="s">
        <v>21</v>
      </c>
      <c r="F86" s="175" t="s">
        <v>21</v>
      </c>
      <c r="G86" s="175" t="s">
        <v>21</v>
      </c>
      <c r="H86" s="175" t="s">
        <v>21</v>
      </c>
      <c r="I86" s="175" t="s">
        <v>21</v>
      </c>
      <c r="J86" s="175" t="s">
        <v>21</v>
      </c>
      <c r="K86" s="135" t="s">
        <v>21</v>
      </c>
      <c r="L86" s="175" t="s">
        <v>21</v>
      </c>
      <c r="M86" s="175" t="s">
        <v>21</v>
      </c>
    </row>
    <row r="87" spans="1:13" ht="12.75">
      <c r="A87" s="108"/>
      <c r="B87" s="116"/>
      <c r="C87" s="132" t="s">
        <v>152</v>
      </c>
      <c r="D87" s="175" t="s">
        <v>21</v>
      </c>
      <c r="E87" s="175" t="s">
        <v>21</v>
      </c>
      <c r="F87" s="175" t="s">
        <v>21</v>
      </c>
      <c r="G87" s="175" t="s">
        <v>21</v>
      </c>
      <c r="H87" s="175" t="s">
        <v>21</v>
      </c>
      <c r="I87" s="175" t="s">
        <v>21</v>
      </c>
      <c r="J87" s="175" t="s">
        <v>21</v>
      </c>
      <c r="K87" s="135" t="s">
        <v>21</v>
      </c>
      <c r="L87" s="175" t="s">
        <v>21</v>
      </c>
      <c r="M87" s="175" t="s">
        <v>21</v>
      </c>
    </row>
    <row r="88" spans="1:13" ht="12.75">
      <c r="A88" s="108"/>
      <c r="B88" s="116"/>
      <c r="C88" s="132" t="s">
        <v>153</v>
      </c>
      <c r="D88" s="175" t="s">
        <v>21</v>
      </c>
      <c r="E88" s="175" t="s">
        <v>21</v>
      </c>
      <c r="F88" s="175" t="s">
        <v>21</v>
      </c>
      <c r="G88" s="175" t="s">
        <v>21</v>
      </c>
      <c r="H88" s="175" t="s">
        <v>21</v>
      </c>
      <c r="I88" s="175" t="s">
        <v>21</v>
      </c>
      <c r="J88" s="175" t="s">
        <v>21</v>
      </c>
      <c r="K88" s="135" t="s">
        <v>21</v>
      </c>
      <c r="L88" s="175" t="s">
        <v>21</v>
      </c>
      <c r="M88" s="175" t="s">
        <v>21</v>
      </c>
    </row>
    <row r="89" spans="1:13" ht="12.75">
      <c r="A89" s="108"/>
      <c r="B89" s="116"/>
      <c r="C89" s="117" t="s">
        <v>154</v>
      </c>
      <c r="D89" s="118">
        <f>SUM(D90:D91)</f>
        <v>0</v>
      </c>
      <c r="E89" s="118">
        <f>SUM(E90:E91)</f>
        <v>0</v>
      </c>
      <c r="F89" s="118">
        <f>SUM(F90:F91)</f>
        <v>0</v>
      </c>
      <c r="G89" s="118">
        <f>SUM(G90:G91)</f>
        <v>0</v>
      </c>
      <c r="H89" s="175" t="s">
        <v>21</v>
      </c>
      <c r="I89" s="175" t="s">
        <v>21</v>
      </c>
      <c r="J89" s="118">
        <f>SUM(J90:J91)</f>
        <v>0</v>
      </c>
      <c r="K89" s="135" t="s">
        <v>21</v>
      </c>
      <c r="L89" s="118">
        <f>SUM(L90:L91)</f>
        <v>0</v>
      </c>
      <c r="M89" s="175" t="s">
        <v>21</v>
      </c>
    </row>
    <row r="90" spans="1:13" ht="12.75">
      <c r="A90" s="108"/>
      <c r="B90" s="116"/>
      <c r="C90" s="132" t="s">
        <v>155</v>
      </c>
      <c r="D90" s="133" t="s">
        <v>21</v>
      </c>
      <c r="E90" s="133" t="s">
        <v>21</v>
      </c>
      <c r="F90" s="133" t="s">
        <v>21</v>
      </c>
      <c r="G90" s="133" t="s">
        <v>21</v>
      </c>
      <c r="H90" s="133" t="s">
        <v>21</v>
      </c>
      <c r="I90" s="133" t="s">
        <v>21</v>
      </c>
      <c r="J90" s="133" t="s">
        <v>21</v>
      </c>
      <c r="K90" s="135" t="s">
        <v>21</v>
      </c>
      <c r="L90" s="133" t="s">
        <v>21</v>
      </c>
      <c r="M90" s="133" t="s">
        <v>21</v>
      </c>
    </row>
    <row r="91" spans="1:13" ht="12.75">
      <c r="A91" s="108"/>
      <c r="B91" s="116"/>
      <c r="C91" s="132" t="s">
        <v>156</v>
      </c>
      <c r="D91" s="133" t="s">
        <v>21</v>
      </c>
      <c r="E91" s="133" t="s">
        <v>21</v>
      </c>
      <c r="F91" s="133" t="s">
        <v>21</v>
      </c>
      <c r="G91" s="133" t="s">
        <v>21</v>
      </c>
      <c r="H91" s="133" t="s">
        <v>21</v>
      </c>
      <c r="I91" s="133" t="s">
        <v>21</v>
      </c>
      <c r="J91" s="133" t="s">
        <v>21</v>
      </c>
      <c r="K91" s="135" t="s">
        <v>21</v>
      </c>
      <c r="L91" s="133" t="s">
        <v>21</v>
      </c>
      <c r="M91" s="133" t="s">
        <v>21</v>
      </c>
    </row>
    <row r="92" spans="1:13" ht="12.75">
      <c r="A92" s="108"/>
      <c r="B92" s="116"/>
      <c r="C92" s="117" t="s">
        <v>157</v>
      </c>
      <c r="D92" s="118">
        <v>2540</v>
      </c>
      <c r="E92" s="118">
        <v>2400</v>
      </c>
      <c r="F92" s="118">
        <v>2300</v>
      </c>
      <c r="G92" s="118">
        <v>2500</v>
      </c>
      <c r="H92" s="128">
        <f>F92/E92*100</f>
        <v>95.83333333333334</v>
      </c>
      <c r="I92" s="128">
        <f>F92/D92*100</f>
        <v>90.5511811023622</v>
      </c>
      <c r="J92" s="118">
        <v>2600</v>
      </c>
      <c r="K92" s="172">
        <f>J92/G92*100</f>
        <v>104</v>
      </c>
      <c r="L92" s="118">
        <v>2700</v>
      </c>
      <c r="M92" s="128">
        <f>L92/J92*100</f>
        <v>103.84615384615385</v>
      </c>
    </row>
    <row r="93" spans="1:13" ht="13.5">
      <c r="A93" s="108" t="s">
        <v>16</v>
      </c>
      <c r="B93" s="155" t="s">
        <v>158</v>
      </c>
      <c r="C93" s="156"/>
      <c r="D93" s="114">
        <v>150771</v>
      </c>
      <c r="E93" s="114">
        <v>115250</v>
      </c>
      <c r="F93" s="114">
        <v>147476</v>
      </c>
      <c r="G93" s="114">
        <v>113858</v>
      </c>
      <c r="H93" s="130">
        <f>F93/E93*100</f>
        <v>127.96182212581344</v>
      </c>
      <c r="I93" s="130">
        <f>F93/D93*100</f>
        <v>97.81456646172009</v>
      </c>
      <c r="J93" s="114">
        <v>125000</v>
      </c>
      <c r="K93" s="176">
        <f>J93/G93*100</f>
        <v>109.78587363206802</v>
      </c>
      <c r="L93" s="114">
        <v>120330</v>
      </c>
      <c r="M93" s="130">
        <f>L93/J93*100</f>
        <v>96.26400000000001</v>
      </c>
    </row>
    <row r="94" spans="1:13" ht="13.5">
      <c r="A94" s="108" t="s">
        <v>17</v>
      </c>
      <c r="B94" s="155" t="s">
        <v>159</v>
      </c>
      <c r="C94" s="156"/>
      <c r="D94" s="114">
        <f>SUM(D95:D97)</f>
        <v>52969</v>
      </c>
      <c r="E94" s="114">
        <f aca="true" t="shared" si="13" ref="E94:L94">SUM(E95:E97)</f>
        <v>64424</v>
      </c>
      <c r="F94" s="114">
        <f t="shared" si="13"/>
        <v>65024</v>
      </c>
      <c r="G94" s="114">
        <f t="shared" si="13"/>
        <v>54700</v>
      </c>
      <c r="H94" s="130">
        <f>F94/E94*100</f>
        <v>100.9313299391531</v>
      </c>
      <c r="I94" s="130">
        <f>F94/D94*100</f>
        <v>122.75859464970075</v>
      </c>
      <c r="J94" s="114">
        <f t="shared" si="13"/>
        <v>54750</v>
      </c>
      <c r="K94" s="176">
        <f>J94/G94*100</f>
        <v>100.09140767824498</v>
      </c>
      <c r="L94" s="114">
        <f t="shared" si="13"/>
        <v>54590</v>
      </c>
      <c r="M94" s="130">
        <f>L94/J94*100</f>
        <v>99.70776255707763</v>
      </c>
    </row>
    <row r="95" spans="1:13" ht="12.75">
      <c r="A95" s="108"/>
      <c r="B95" s="116"/>
      <c r="C95" s="117" t="s">
        <v>160</v>
      </c>
      <c r="D95" s="118">
        <v>0</v>
      </c>
      <c r="E95" s="118">
        <v>0</v>
      </c>
      <c r="F95" s="118">
        <v>0</v>
      </c>
      <c r="G95" s="118">
        <v>0</v>
      </c>
      <c r="H95" s="177" t="s">
        <v>21</v>
      </c>
      <c r="I95" s="177" t="s">
        <v>21</v>
      </c>
      <c r="J95" s="118">
        <v>0</v>
      </c>
      <c r="K95" s="135" t="s">
        <v>21</v>
      </c>
      <c r="L95" s="118">
        <v>0</v>
      </c>
      <c r="M95" s="177" t="s">
        <v>21</v>
      </c>
    </row>
    <row r="96" spans="1:13" ht="36">
      <c r="A96" s="108"/>
      <c r="B96" s="116"/>
      <c r="C96" s="126" t="s">
        <v>161</v>
      </c>
      <c r="D96" s="118">
        <v>52969</v>
      </c>
      <c r="E96" s="118">
        <v>64424</v>
      </c>
      <c r="F96" s="118">
        <v>65024</v>
      </c>
      <c r="G96" s="118">
        <v>54700</v>
      </c>
      <c r="H96" s="128">
        <f>F96/E96*100</f>
        <v>100.9313299391531</v>
      </c>
      <c r="I96" s="128">
        <f>F96/D96*100</f>
        <v>122.75859464970075</v>
      </c>
      <c r="J96" s="118">
        <v>54750</v>
      </c>
      <c r="K96" s="172">
        <f>J96/G96*100</f>
        <v>100.09140767824498</v>
      </c>
      <c r="L96" s="118">
        <v>54590</v>
      </c>
      <c r="M96" s="128">
        <f>L96/J96*100</f>
        <v>99.70776255707763</v>
      </c>
    </row>
    <row r="97" spans="1:13" ht="12.75">
      <c r="A97" s="108"/>
      <c r="B97" s="116"/>
      <c r="C97" s="117" t="s">
        <v>162</v>
      </c>
      <c r="D97" s="111">
        <v>0</v>
      </c>
      <c r="E97" s="111">
        <v>0</v>
      </c>
      <c r="F97" s="111">
        <v>0</v>
      </c>
      <c r="G97" s="111">
        <v>0</v>
      </c>
      <c r="H97" s="140" t="s">
        <v>21</v>
      </c>
      <c r="I97" s="140" t="s">
        <v>21</v>
      </c>
      <c r="J97" s="111">
        <v>0</v>
      </c>
      <c r="K97" s="178" t="s">
        <v>21</v>
      </c>
      <c r="L97" s="111">
        <v>0</v>
      </c>
      <c r="M97" s="140" t="s">
        <v>21</v>
      </c>
    </row>
    <row r="98" spans="1:13" ht="13.5">
      <c r="A98" s="108" t="s">
        <v>18</v>
      </c>
      <c r="B98" s="155" t="s">
        <v>163</v>
      </c>
      <c r="C98" s="156"/>
      <c r="D98" s="114">
        <f>SUM(D99:D101)</f>
        <v>0</v>
      </c>
      <c r="E98" s="114">
        <f aca="true" t="shared" si="14" ref="E98:L98">SUM(E99:E101)</f>
        <v>0</v>
      </c>
      <c r="F98" s="114">
        <f t="shared" si="14"/>
        <v>0</v>
      </c>
      <c r="G98" s="114">
        <f t="shared" si="14"/>
        <v>0</v>
      </c>
      <c r="H98" s="140" t="s">
        <v>21</v>
      </c>
      <c r="I98" s="140" t="s">
        <v>21</v>
      </c>
      <c r="J98" s="114">
        <f t="shared" si="14"/>
        <v>0</v>
      </c>
      <c r="K98" s="179" t="s">
        <v>21</v>
      </c>
      <c r="L98" s="114">
        <f t="shared" si="14"/>
        <v>0</v>
      </c>
      <c r="M98" s="140" t="s">
        <v>21</v>
      </c>
    </row>
    <row r="99" spans="1:13" ht="12.75">
      <c r="A99" s="108"/>
      <c r="B99" s="116"/>
      <c r="C99" s="117" t="s">
        <v>164</v>
      </c>
      <c r="D99" s="118">
        <v>0</v>
      </c>
      <c r="E99" s="118">
        <v>0</v>
      </c>
      <c r="F99" s="118">
        <v>0</v>
      </c>
      <c r="G99" s="118">
        <v>0</v>
      </c>
      <c r="H99" s="140" t="s">
        <v>21</v>
      </c>
      <c r="I99" s="140" t="s">
        <v>21</v>
      </c>
      <c r="J99" s="118">
        <v>0</v>
      </c>
      <c r="K99" s="135" t="s">
        <v>21</v>
      </c>
      <c r="L99" s="118">
        <v>0</v>
      </c>
      <c r="M99" s="140" t="s">
        <v>21</v>
      </c>
    </row>
    <row r="100" spans="1:13" ht="12.75">
      <c r="A100" s="108"/>
      <c r="B100" s="116"/>
      <c r="C100" s="117" t="s">
        <v>165</v>
      </c>
      <c r="D100" s="118">
        <v>0</v>
      </c>
      <c r="E100" s="118">
        <v>0</v>
      </c>
      <c r="F100" s="180">
        <v>0</v>
      </c>
      <c r="G100" s="118">
        <v>0</v>
      </c>
      <c r="H100" s="140" t="s">
        <v>21</v>
      </c>
      <c r="I100" s="140" t="s">
        <v>21</v>
      </c>
      <c r="J100" s="118">
        <v>0</v>
      </c>
      <c r="K100" s="135" t="s">
        <v>21</v>
      </c>
      <c r="L100" s="118">
        <v>0</v>
      </c>
      <c r="M100" s="140" t="s">
        <v>21</v>
      </c>
    </row>
    <row r="101" spans="1:13" ht="12.75">
      <c r="A101" s="108"/>
      <c r="B101" s="116"/>
      <c r="C101" s="117" t="s">
        <v>166</v>
      </c>
      <c r="D101" s="118">
        <v>0</v>
      </c>
      <c r="E101" s="118">
        <v>0</v>
      </c>
      <c r="F101" s="118">
        <v>0</v>
      </c>
      <c r="G101" s="118">
        <v>0</v>
      </c>
      <c r="H101" s="140" t="s">
        <v>21</v>
      </c>
      <c r="I101" s="140" t="s">
        <v>21</v>
      </c>
      <c r="J101" s="118">
        <v>0</v>
      </c>
      <c r="K101" s="135" t="s">
        <v>21</v>
      </c>
      <c r="L101" s="118">
        <v>0</v>
      </c>
      <c r="M101" s="140" t="s">
        <v>21</v>
      </c>
    </row>
    <row r="102" spans="1:13" ht="12.75">
      <c r="A102" s="108" t="s">
        <v>167</v>
      </c>
      <c r="B102" s="153" t="s">
        <v>168</v>
      </c>
      <c r="C102" s="154"/>
      <c r="D102" s="111">
        <f>D103+D108</f>
        <v>9400</v>
      </c>
      <c r="E102" s="111">
        <f aca="true" t="shared" si="15" ref="E102:L102">E103+E108</f>
        <v>22000</v>
      </c>
      <c r="F102" s="111">
        <f t="shared" si="15"/>
        <v>32400</v>
      </c>
      <c r="G102" s="111">
        <f t="shared" si="15"/>
        <v>23000</v>
      </c>
      <c r="H102" s="144">
        <f aca="true" t="shared" si="16" ref="H102:H107">F102/E102*100</f>
        <v>147.27272727272725</v>
      </c>
      <c r="I102" s="144">
        <f aca="true" t="shared" si="17" ref="I102:I107">F102/D102*100</f>
        <v>344.6808510638298</v>
      </c>
      <c r="J102" s="111">
        <f t="shared" si="15"/>
        <v>23200</v>
      </c>
      <c r="K102" s="181">
        <f aca="true" t="shared" si="18" ref="K102:K107">J102/G102*100</f>
        <v>100.8695652173913</v>
      </c>
      <c r="L102" s="111">
        <f t="shared" si="15"/>
        <v>24000</v>
      </c>
      <c r="M102" s="144">
        <f aca="true" t="shared" si="19" ref="M102:M107">L102/J102*100</f>
        <v>103.44827586206897</v>
      </c>
    </row>
    <row r="103" spans="1:13" ht="13.5">
      <c r="A103" s="108"/>
      <c r="B103" s="155" t="s">
        <v>169</v>
      </c>
      <c r="C103" s="156"/>
      <c r="D103" s="114">
        <f>SUM(D104:D107)</f>
        <v>9400</v>
      </c>
      <c r="E103" s="114">
        <f aca="true" t="shared" si="20" ref="E103:L103">SUM(E104:E107)</f>
        <v>22000</v>
      </c>
      <c r="F103" s="114">
        <f t="shared" si="20"/>
        <v>32400</v>
      </c>
      <c r="G103" s="114">
        <f t="shared" si="20"/>
        <v>23000</v>
      </c>
      <c r="H103" s="130">
        <f t="shared" si="16"/>
        <v>147.27272727272725</v>
      </c>
      <c r="I103" s="130">
        <f t="shared" si="17"/>
        <v>344.6808510638298</v>
      </c>
      <c r="J103" s="114">
        <f t="shared" si="20"/>
        <v>23200</v>
      </c>
      <c r="K103" s="176">
        <f t="shared" si="18"/>
        <v>100.8695652173913</v>
      </c>
      <c r="L103" s="114">
        <f t="shared" si="20"/>
        <v>24000</v>
      </c>
      <c r="M103" s="130">
        <f t="shared" si="19"/>
        <v>103.44827586206897</v>
      </c>
    </row>
    <row r="104" spans="1:13" ht="12.75">
      <c r="A104" s="108"/>
      <c r="B104" s="116"/>
      <c r="C104" s="117" t="s">
        <v>170</v>
      </c>
      <c r="D104" s="118">
        <v>2738</v>
      </c>
      <c r="E104" s="118">
        <v>3000</v>
      </c>
      <c r="F104" s="118">
        <v>1000</v>
      </c>
      <c r="G104" s="118">
        <v>3000</v>
      </c>
      <c r="H104" s="128">
        <f t="shared" si="16"/>
        <v>33.33333333333333</v>
      </c>
      <c r="I104" s="128">
        <f t="shared" si="17"/>
        <v>36.523009495982464</v>
      </c>
      <c r="J104" s="118">
        <v>3000</v>
      </c>
      <c r="K104" s="172">
        <f t="shared" si="18"/>
        <v>100</v>
      </c>
      <c r="L104" s="118">
        <v>3000</v>
      </c>
      <c r="M104" s="128">
        <f t="shared" si="19"/>
        <v>100</v>
      </c>
    </row>
    <row r="105" spans="1:13" ht="12.75">
      <c r="A105" s="108"/>
      <c r="B105" s="116"/>
      <c r="C105" s="117" t="s">
        <v>171</v>
      </c>
      <c r="D105" s="118">
        <v>1019</v>
      </c>
      <c r="E105" s="118">
        <v>2000</v>
      </c>
      <c r="F105" s="118">
        <v>2400</v>
      </c>
      <c r="G105" s="118">
        <v>2000</v>
      </c>
      <c r="H105" s="128">
        <f t="shared" si="16"/>
        <v>120</v>
      </c>
      <c r="I105" s="128">
        <f t="shared" si="17"/>
        <v>235.5250245338567</v>
      </c>
      <c r="J105" s="118">
        <v>1700</v>
      </c>
      <c r="K105" s="172">
        <f t="shared" si="18"/>
        <v>85</v>
      </c>
      <c r="L105" s="118">
        <v>2000</v>
      </c>
      <c r="M105" s="128">
        <f t="shared" si="19"/>
        <v>117.64705882352942</v>
      </c>
    </row>
    <row r="106" spans="1:13" ht="12.75">
      <c r="A106" s="108"/>
      <c r="B106" s="116"/>
      <c r="C106" s="117" t="s">
        <v>172</v>
      </c>
      <c r="D106" s="118">
        <v>3570</v>
      </c>
      <c r="E106" s="118">
        <v>10500</v>
      </c>
      <c r="F106" s="118">
        <v>17920</v>
      </c>
      <c r="G106" s="118">
        <v>11000</v>
      </c>
      <c r="H106" s="128">
        <f t="shared" si="16"/>
        <v>170.66666666666669</v>
      </c>
      <c r="I106" s="128">
        <f t="shared" si="17"/>
        <v>501.96078431372547</v>
      </c>
      <c r="J106" s="118">
        <v>11500</v>
      </c>
      <c r="K106" s="172">
        <f t="shared" si="18"/>
        <v>104.54545454545455</v>
      </c>
      <c r="L106" s="118">
        <v>11500</v>
      </c>
      <c r="M106" s="128">
        <f t="shared" si="19"/>
        <v>100</v>
      </c>
    </row>
    <row r="107" spans="1:13" ht="12.75">
      <c r="A107" s="108"/>
      <c r="B107" s="116"/>
      <c r="C107" s="117" t="s">
        <v>173</v>
      </c>
      <c r="D107" s="118">
        <v>2073</v>
      </c>
      <c r="E107" s="118">
        <v>6500</v>
      </c>
      <c r="F107" s="118">
        <v>11080</v>
      </c>
      <c r="G107" s="118">
        <v>7000</v>
      </c>
      <c r="H107" s="128">
        <f t="shared" si="16"/>
        <v>170.46153846153845</v>
      </c>
      <c r="I107" s="128">
        <f t="shared" si="17"/>
        <v>534.4910757356488</v>
      </c>
      <c r="J107" s="118">
        <v>7000</v>
      </c>
      <c r="K107" s="172">
        <f t="shared" si="18"/>
        <v>100</v>
      </c>
      <c r="L107" s="118">
        <v>7500</v>
      </c>
      <c r="M107" s="128">
        <f t="shared" si="19"/>
        <v>107.14285714285714</v>
      </c>
    </row>
    <row r="108" spans="1:13" ht="13.5">
      <c r="A108" s="108" t="s">
        <v>15</v>
      </c>
      <c r="B108" s="155" t="s">
        <v>174</v>
      </c>
      <c r="C108" s="182"/>
      <c r="D108" s="114">
        <f>SUM(D109)</f>
        <v>0</v>
      </c>
      <c r="E108" s="114">
        <f aca="true" t="shared" si="21" ref="E108:L108">SUM(E109)</f>
        <v>0</v>
      </c>
      <c r="F108" s="114">
        <f t="shared" si="21"/>
        <v>0</v>
      </c>
      <c r="G108" s="114">
        <f t="shared" si="21"/>
        <v>0</v>
      </c>
      <c r="H108" s="177" t="s">
        <v>21</v>
      </c>
      <c r="I108" s="177" t="s">
        <v>21</v>
      </c>
      <c r="J108" s="114">
        <f t="shared" si="21"/>
        <v>0</v>
      </c>
      <c r="K108" s="178" t="s">
        <v>21</v>
      </c>
      <c r="L108" s="114">
        <f t="shared" si="21"/>
        <v>0</v>
      </c>
      <c r="M108" s="177" t="s">
        <v>21</v>
      </c>
    </row>
    <row r="109" spans="1:13" ht="12.75">
      <c r="A109" s="108"/>
      <c r="B109" s="146"/>
      <c r="C109" s="183" t="s">
        <v>175</v>
      </c>
      <c r="D109" s="184">
        <v>0</v>
      </c>
      <c r="E109" s="184">
        <v>0</v>
      </c>
      <c r="F109" s="184">
        <v>0</v>
      </c>
      <c r="G109" s="184"/>
      <c r="H109" s="177" t="s">
        <v>21</v>
      </c>
      <c r="I109" s="177" t="s">
        <v>21</v>
      </c>
      <c r="J109" s="184">
        <v>0</v>
      </c>
      <c r="K109" s="135" t="s">
        <v>21</v>
      </c>
      <c r="L109" s="184">
        <v>0</v>
      </c>
      <c r="M109" s="177" t="s">
        <v>21</v>
      </c>
    </row>
    <row r="110" spans="1:13" ht="12.75">
      <c r="A110" s="185" t="s">
        <v>176</v>
      </c>
      <c r="B110" s="186" t="s">
        <v>177</v>
      </c>
      <c r="C110" s="187"/>
      <c r="D110" s="188">
        <f>SUM(D112)</f>
        <v>0</v>
      </c>
      <c r="E110" s="189">
        <f>SUM(E112)</f>
        <v>0</v>
      </c>
      <c r="F110" s="190">
        <f>SUM(F112)</f>
        <v>0</v>
      </c>
      <c r="G110" s="190">
        <f>SUM(G112)</f>
        <v>0</v>
      </c>
      <c r="H110" s="191" t="s">
        <v>21</v>
      </c>
      <c r="I110" s="191" t="s">
        <v>21</v>
      </c>
      <c r="J110" s="192">
        <f>SUM(J112)</f>
        <v>0</v>
      </c>
      <c r="K110" s="193" t="s">
        <v>21</v>
      </c>
      <c r="L110" s="192">
        <f>SUM(L112)</f>
        <v>0</v>
      </c>
      <c r="M110" s="191" t="s">
        <v>21</v>
      </c>
    </row>
    <row r="111" spans="1:13" ht="12.75">
      <c r="A111" s="194"/>
      <c r="B111" s="195" t="s">
        <v>178</v>
      </c>
      <c r="C111" s="196"/>
      <c r="D111" s="197"/>
      <c r="E111" s="198"/>
      <c r="F111" s="199"/>
      <c r="G111" s="199"/>
      <c r="H111" s="200"/>
      <c r="I111" s="200"/>
      <c r="J111" s="201"/>
      <c r="K111" s="202"/>
      <c r="L111" s="201"/>
      <c r="M111" s="200"/>
    </row>
    <row r="112" spans="1:13" ht="13.5">
      <c r="A112" s="108" t="s">
        <v>14</v>
      </c>
      <c r="B112" s="203" t="s">
        <v>179</v>
      </c>
      <c r="C112" s="204"/>
      <c r="D112" s="205">
        <v>0</v>
      </c>
      <c r="E112" s="205">
        <v>0</v>
      </c>
      <c r="F112" s="205">
        <v>0</v>
      </c>
      <c r="G112" s="205">
        <v>0</v>
      </c>
      <c r="H112" s="177" t="s">
        <v>21</v>
      </c>
      <c r="I112" s="177" t="s">
        <v>21</v>
      </c>
      <c r="J112" s="205">
        <v>0</v>
      </c>
      <c r="K112" s="206" t="s">
        <v>21</v>
      </c>
      <c r="L112" s="205">
        <v>0</v>
      </c>
      <c r="M112" s="177" t="s">
        <v>21</v>
      </c>
    </row>
    <row r="113" spans="1:13" ht="13.5">
      <c r="A113" s="164" t="s">
        <v>180</v>
      </c>
      <c r="B113" s="207"/>
      <c r="C113" s="207"/>
      <c r="D113" s="208"/>
      <c r="E113" s="209"/>
      <c r="F113" s="210"/>
      <c r="G113" s="210"/>
      <c r="H113" s="209"/>
      <c r="I113" s="209"/>
      <c r="J113" s="209"/>
      <c r="K113" s="211"/>
      <c r="L113" s="209"/>
      <c r="M113" s="212" t="s">
        <v>181</v>
      </c>
    </row>
  </sheetData>
  <mergeCells count="36">
    <mergeCell ref="L110:L111"/>
    <mergeCell ref="M110:M111"/>
    <mergeCell ref="B112:C112"/>
    <mergeCell ref="H110:H111"/>
    <mergeCell ref="I110:I111"/>
    <mergeCell ref="J110:J111"/>
    <mergeCell ref="K110:K111"/>
    <mergeCell ref="D110:D111"/>
    <mergeCell ref="E110:E111"/>
    <mergeCell ref="F110:F111"/>
    <mergeCell ref="G110:G111"/>
    <mergeCell ref="B102:C102"/>
    <mergeCell ref="B103:C103"/>
    <mergeCell ref="B108:C108"/>
    <mergeCell ref="A110:A111"/>
    <mergeCell ref="B110:C110"/>
    <mergeCell ref="B71:C71"/>
    <mergeCell ref="B93:C93"/>
    <mergeCell ref="B94:C94"/>
    <mergeCell ref="B98:C98"/>
    <mergeCell ref="B66:C66"/>
    <mergeCell ref="B68:C68"/>
    <mergeCell ref="B69:C69"/>
    <mergeCell ref="B70:C70"/>
    <mergeCell ref="B48:C48"/>
    <mergeCell ref="B49:C49"/>
    <mergeCell ref="B64:C64"/>
    <mergeCell ref="B65:C65"/>
    <mergeCell ref="B21:C21"/>
    <mergeCell ref="B26:C26"/>
    <mergeCell ref="B32:C32"/>
    <mergeCell ref="B33:C33"/>
    <mergeCell ref="B13:C13"/>
    <mergeCell ref="B14:C14"/>
    <mergeCell ref="B15:C15"/>
    <mergeCell ref="B18:C1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sulik</cp:lastModifiedBy>
  <cp:lastPrinted>2004-04-01T09:04:15Z</cp:lastPrinted>
  <dcterms:created xsi:type="dcterms:W3CDTF">2004-04-01T09:02:12Z</dcterms:created>
  <dcterms:modified xsi:type="dcterms:W3CDTF">2004-05-04T09:22:41Z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1115792268</vt:i4>
  </property>
  <property fmtid="{D5CDD505-2E9C-101B-9397-08002B2CF9AE}" pid="3" name="_EmailSubject">
    <vt:lpwstr>Účtovná závierka SPF ku dňu 31.12.2003,návrh rozdelenia výsledku hospodárenia SPF za rok 2003,návrh korekcie.....</vt:lpwstr>
  </property>
  <property fmtid="{D5CDD505-2E9C-101B-9397-08002B2CF9AE}" pid="4" name="_AuthorEmail">
    <vt:lpwstr>ludmila.tapusova@land.gov.sk</vt:lpwstr>
  </property>
  <property fmtid="{D5CDD505-2E9C-101B-9397-08002B2CF9AE}" pid="5" name="_AuthorEmailDisplayName">
    <vt:lpwstr>Ťapušová Ľudmila</vt:lpwstr>
  </property>
</Properties>
</file>