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tabRatio="506" activeTab="2"/>
  </bookViews>
  <sheets>
    <sheet name="Príloha 3" sheetId="1" r:id="rId1"/>
    <sheet name="Príloha 2 HDP" sheetId="2" r:id="rId2"/>
    <sheet name="Priloha 2 " sheetId="3" r:id="rId3"/>
  </sheets>
  <definedNames/>
  <calcPr fullCalcOnLoad="1"/>
</workbook>
</file>

<file path=xl/sharedStrings.xml><?xml version="1.0" encoding="utf-8"?>
<sst xmlns="http://schemas.openxmlformats.org/spreadsheetml/2006/main" count="97" uniqueCount="67">
  <si>
    <t>(mil. Sk)</t>
  </si>
  <si>
    <t>rozdiel</t>
  </si>
  <si>
    <t>Bratislava</t>
  </si>
  <si>
    <t>Košice</t>
  </si>
  <si>
    <t>Banská Bystrica</t>
  </si>
  <si>
    <t>Žilina</t>
  </si>
  <si>
    <t>Prešov</t>
  </si>
  <si>
    <t>koef.</t>
  </si>
  <si>
    <t>Spolu</t>
  </si>
  <si>
    <t>Nitra</t>
  </si>
  <si>
    <t>Trnava</t>
  </si>
  <si>
    <t>Trenčín</t>
  </si>
  <si>
    <t>suma</t>
  </si>
  <si>
    <t>Dotácia zo ŠR</t>
  </si>
  <si>
    <t>Po úprave koef.</t>
  </si>
  <si>
    <t>Predpis v r. 2001</t>
  </si>
  <si>
    <t>Mesto</t>
  </si>
  <si>
    <t>východiská ŠR</t>
  </si>
  <si>
    <t>po reforme</t>
  </si>
  <si>
    <t>z toho:</t>
  </si>
  <si>
    <t xml:space="preserve"> - z minerálnych olejov</t>
  </si>
  <si>
    <t xml:space="preserve"> - z liehu</t>
  </si>
  <si>
    <t xml:space="preserve"> - z piva</t>
  </si>
  <si>
    <t xml:space="preserve"> - z vína</t>
  </si>
  <si>
    <t xml:space="preserve"> - z tabaku</t>
  </si>
  <si>
    <t>Daň z ded., dar., prev. a prech. nehn.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</si>
  <si>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</si>
  <si>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</si>
  <si>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</si>
  <si>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</si>
  <si>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</si>
  <si>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</si>
  <si>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</si>
  <si>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</si>
  <si>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</si>
  <si>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</si>
  <si>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Zmeny v dani z nehnuteľností k 1. 1. 2004</t>
  </si>
  <si>
    <t>K.</t>
  </si>
  <si>
    <t>Odškodnenie dôchodcov</t>
  </si>
  <si>
    <t>SPOLU:</t>
  </si>
  <si>
    <t>DPH</t>
  </si>
  <si>
    <t>(po reforme DPH 20%)</t>
  </si>
  <si>
    <t>(po reforme DzP PO a FO 20%)</t>
  </si>
  <si>
    <t>v % HDP</t>
  </si>
  <si>
    <t>Spotrebné dane</t>
  </si>
  <si>
    <t xml:space="preserve">Daň z nehnuteľností </t>
  </si>
  <si>
    <t xml:space="preserve">Dane z príjmov  </t>
  </si>
  <si>
    <t>Iné</t>
  </si>
  <si>
    <t>Celkom</t>
  </si>
  <si>
    <t>(v % HDP)</t>
  </si>
  <si>
    <t>Daň z motorových vozidiel</t>
  </si>
  <si>
    <t>Priame dane</t>
  </si>
  <si>
    <t>Nepriame dane</t>
  </si>
  <si>
    <t>Podiel jednotlivých druhov daní na HDP v r.2004</t>
  </si>
  <si>
    <t>Výnos v r. 2002</t>
  </si>
  <si>
    <t>Po úprave koeficientov</t>
  </si>
  <si>
    <t>Daňová reforma 2004</t>
  </si>
  <si>
    <t>Celkový výnos z dane z nehnuteľností</t>
  </si>
  <si>
    <t>Príloha č. 3</t>
  </si>
  <si>
    <t>v krajských mestách</t>
  </si>
  <si>
    <t>Dopady daňovej reformy na verejné financie v r. 2004</t>
  </si>
  <si>
    <t>Daňové príjmy</t>
  </si>
  <si>
    <t>pred reformou</t>
  </si>
  <si>
    <t>Pozn.: Prognóza HDP na rok 2004 podľa IFP MF SR je 1 281,2 mld.Sk.</t>
  </si>
  <si>
    <t>(podľa údajov z r. 2001, v tis. Sk)</t>
  </si>
  <si>
    <t>Miestny poplatok z predaja alkoholu a tabaku</t>
  </si>
  <si>
    <t>Pozn. : Definitívne výnosy z dane z nehnuteľností podľa jednotlivých krajských miest za rok 2002 ešte nie sú známe, predbežné celkové výnosy sú ale na rovnakej úrovni ako v roku 2001.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</si>
</sst>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_ ;[Red]\-0.00\ "/>
    <numFmt numFmtId="165" formatCode="0.0"/>
    <numFmt numFmtId="166" formatCode="#,##0.0"/>
    <numFmt numFmtId="167" formatCode="0.0000%"/>
    <numFmt numFmtId="168" formatCode="0.0000"/>
    <numFmt numFmtId="169" formatCode="#,##0_ ;\-#,##0\ 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5" xfId="0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166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66" fontId="2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166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3" fontId="1" fillId="0" borderId="21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1" fillId="0" borderId="19" xfId="0" applyNumberFormat="1" applyFont="1" applyBorder="1" applyAlignment="1">
      <alignment horizontal="center"/>
    </xf>
    <xf numFmtId="3" fontId="0" fillId="0" borderId="23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5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3" fontId="6" fillId="0" borderId="2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6" fillId="0" borderId="0" xfId="0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25" xfId="0" applyNumberFormat="1" applyBorder="1" applyAlignment="1">
      <alignment/>
    </xf>
    <xf numFmtId="10" fontId="0" fillId="0" borderId="23" xfId="0" applyNumberFormat="1" applyBorder="1" applyAlignment="1">
      <alignment/>
    </xf>
    <xf numFmtId="10" fontId="0" fillId="0" borderId="6" xfId="0" applyNumberFormat="1" applyBorder="1" applyAlignment="1">
      <alignment/>
    </xf>
    <xf numFmtId="3" fontId="6" fillId="0" borderId="0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3" fontId="1" fillId="0" borderId="26" xfId="0" applyNumberFormat="1" applyFont="1" applyBorder="1" applyAlignment="1">
      <alignment/>
    </xf>
    <xf numFmtId="10" fontId="1" fillId="0" borderId="27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0" fontId="1" fillId="0" borderId="28" xfId="0" applyFont="1" applyBorder="1" applyAlignment="1">
      <alignment horizontal="left"/>
    </xf>
    <xf numFmtId="3" fontId="1" fillId="0" borderId="29" xfId="0" applyNumberFormat="1" applyFont="1" applyBorder="1" applyAlignment="1">
      <alignment/>
    </xf>
    <xf numFmtId="0" fontId="1" fillId="0" borderId="29" xfId="0" applyFont="1" applyBorder="1" applyAlignment="1">
      <alignment horizontal="left"/>
    </xf>
    <xf numFmtId="0" fontId="1" fillId="0" borderId="26" xfId="0" applyFont="1" applyBorder="1" applyAlignment="1">
      <alignment/>
    </xf>
    <xf numFmtId="3" fontId="0" fillId="0" borderId="0" xfId="0" applyNumberFormat="1" applyBorder="1" applyAlignment="1">
      <alignment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166" fontId="5" fillId="0" borderId="6" xfId="0" applyNumberFormat="1" applyFont="1" applyBorder="1" applyAlignment="1">
      <alignment wrapText="1"/>
    </xf>
    <xf numFmtId="3" fontId="2" fillId="0" borderId="6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3" fontId="10" fillId="0" borderId="19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3" fontId="10" fillId="0" borderId="21" xfId="0" applyNumberFormat="1" applyFont="1" applyBorder="1" applyAlignment="1">
      <alignment horizontal="center"/>
    </xf>
    <xf numFmtId="3" fontId="10" fillId="0" borderId="30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31" xfId="0" applyFont="1" applyBorder="1" applyAlignment="1">
      <alignment/>
    </xf>
    <xf numFmtId="3" fontId="9" fillId="0" borderId="32" xfId="0" applyNumberFormat="1" applyFont="1" applyBorder="1" applyAlignment="1">
      <alignment/>
    </xf>
    <xf numFmtId="0" fontId="9" fillId="0" borderId="3" xfId="0" applyFont="1" applyBorder="1" applyAlignment="1">
      <alignment/>
    </xf>
    <xf numFmtId="49" fontId="9" fillId="0" borderId="5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9" fillId="0" borderId="5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25" xfId="0" applyFont="1" applyBorder="1" applyAlignment="1">
      <alignment/>
    </xf>
    <xf numFmtId="3" fontId="9" fillId="0" borderId="6" xfId="0" applyNumberFormat="1" applyFont="1" applyBorder="1" applyAlignment="1">
      <alignment/>
    </xf>
    <xf numFmtId="0" fontId="9" fillId="0" borderId="2" xfId="0" applyFont="1" applyBorder="1" applyAlignment="1">
      <alignment/>
    </xf>
    <xf numFmtId="0" fontId="9" fillId="0" borderId="22" xfId="0" applyFont="1" applyBorder="1" applyAlignment="1">
      <alignment/>
    </xf>
    <xf numFmtId="3" fontId="11" fillId="0" borderId="0" xfId="0" applyNumberFormat="1" applyFont="1" applyAlignment="1">
      <alignment/>
    </xf>
    <xf numFmtId="3" fontId="11" fillId="0" borderId="23" xfId="0" applyNumberFormat="1" applyFont="1" applyBorder="1" applyAlignment="1">
      <alignment/>
    </xf>
    <xf numFmtId="0" fontId="9" fillId="0" borderId="0" xfId="0" applyFont="1" applyAlignment="1">
      <alignment horizontal="right"/>
    </xf>
    <xf numFmtId="3" fontId="11" fillId="0" borderId="24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9" fillId="0" borderId="24" xfId="0" applyFont="1" applyBorder="1" applyAlignment="1">
      <alignment/>
    </xf>
    <xf numFmtId="0" fontId="9" fillId="0" borderId="34" xfId="0" applyFont="1" applyBorder="1" applyAlignment="1">
      <alignment/>
    </xf>
    <xf numFmtId="3" fontId="9" fillId="0" borderId="13" xfId="0" applyNumberFormat="1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3" fontId="9" fillId="0" borderId="36" xfId="0" applyNumberFormat="1" applyFont="1" applyBorder="1" applyAlignment="1">
      <alignment/>
    </xf>
    <xf numFmtId="3" fontId="10" fillId="0" borderId="37" xfId="0" applyNumberFormat="1" applyFont="1" applyBorder="1" applyAlignment="1">
      <alignment/>
    </xf>
    <xf numFmtId="167" fontId="9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38" xfId="0" applyFont="1" applyBorder="1" applyAlignment="1">
      <alignment/>
    </xf>
    <xf numFmtId="0" fontId="9" fillId="0" borderId="38" xfId="0" applyFont="1" applyBorder="1" applyAlignment="1">
      <alignment wrapText="1"/>
    </xf>
    <xf numFmtId="0" fontId="9" fillId="0" borderId="39" xfId="0" applyFont="1" applyBorder="1" applyAlignment="1">
      <alignment/>
    </xf>
    <xf numFmtId="3" fontId="9" fillId="0" borderId="40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10" fillId="0" borderId="36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Border="1" applyAlignment="1">
      <alignment/>
    </xf>
    <xf numFmtId="0" fontId="2" fillId="0" borderId="41" xfId="0" applyFont="1" applyBorder="1" applyAlignment="1">
      <alignment/>
    </xf>
    <xf numFmtId="166" fontId="2" fillId="0" borderId="41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3" fontId="1" fillId="0" borderId="43" xfId="0" applyNumberFormat="1" applyFont="1" applyBorder="1" applyAlignment="1">
      <alignment horizontal="center"/>
    </xf>
    <xf numFmtId="3" fontId="1" fillId="0" borderId="44" xfId="0" applyNumberFormat="1" applyFont="1" applyBorder="1" applyAlignment="1">
      <alignment horizontal="center"/>
    </xf>
    <xf numFmtId="3" fontId="1" fillId="0" borderId="43" xfId="0" applyNumberFormat="1" applyFont="1" applyBorder="1" applyAlignment="1">
      <alignment/>
    </xf>
    <xf numFmtId="3" fontId="0" fillId="0" borderId="21" xfId="0" applyNumberFormat="1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3" fontId="2" fillId="0" borderId="48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4">
      <selection activeCell="C25" sqref="C25"/>
    </sheetView>
  </sheetViews>
  <sheetFormatPr defaultColWidth="9.140625" defaultRowHeight="12.75"/>
  <cols>
    <col min="1" max="1" width="22.00390625" style="0" customWidth="1"/>
    <col min="2" max="2" width="10.140625" style="0" customWidth="1"/>
    <col min="3" max="3" width="18.8515625" style="0" customWidth="1"/>
    <col min="4" max="4" width="10.00390625" style="0" customWidth="1"/>
    <col min="5" max="5" width="17.57421875" style="0" customWidth="1"/>
    <col min="6" max="6" width="17.7109375" style="0" customWidth="1"/>
    <col min="7" max="7" width="16.57421875" style="0" customWidth="1"/>
    <col min="8" max="8" width="15.57421875" style="0" customWidth="1"/>
  </cols>
  <sheetData>
    <row r="1" spans="1:8" ht="15.75">
      <c r="A1" s="156" t="s">
        <v>36</v>
      </c>
      <c r="B1" s="156"/>
      <c r="C1" s="156"/>
      <c r="D1" s="156"/>
      <c r="E1" s="156"/>
      <c r="F1" s="156"/>
      <c r="G1" s="156"/>
      <c r="H1" s="88" t="s">
        <v>58</v>
      </c>
    </row>
    <row r="2" spans="1:7" ht="15.75">
      <c r="A2" s="156" t="s">
        <v>59</v>
      </c>
      <c r="B2" s="157"/>
      <c r="C2" s="157"/>
      <c r="D2" s="157"/>
      <c r="E2" s="157"/>
      <c r="F2" s="157"/>
      <c r="G2" s="157"/>
    </row>
    <row r="3" spans="1:7" ht="15">
      <c r="A3" s="158" t="s">
        <v>64</v>
      </c>
      <c r="B3" s="158"/>
      <c r="C3" s="158"/>
      <c r="D3" s="158"/>
      <c r="E3" s="158"/>
      <c r="F3" s="158"/>
      <c r="G3" s="158"/>
    </row>
    <row r="4" spans="1:7" ht="15.75" thickBot="1">
      <c r="A4" s="12"/>
      <c r="B4" s="14"/>
      <c r="C4" s="13"/>
      <c r="D4" s="14"/>
      <c r="E4" s="13"/>
      <c r="F4" s="13"/>
      <c r="G4" s="13"/>
    </row>
    <row r="5" spans="1:7" ht="15.75">
      <c r="A5" s="159" t="s">
        <v>16</v>
      </c>
      <c r="B5" s="17"/>
      <c r="C5" s="161" t="s">
        <v>15</v>
      </c>
      <c r="D5" s="161"/>
      <c r="E5" s="161" t="s">
        <v>14</v>
      </c>
      <c r="F5" s="161"/>
      <c r="G5" s="162" t="s">
        <v>13</v>
      </c>
    </row>
    <row r="6" spans="1:7" ht="16.5" thickBot="1">
      <c r="A6" s="160"/>
      <c r="B6" s="24" t="s">
        <v>7</v>
      </c>
      <c r="C6" s="25" t="s">
        <v>12</v>
      </c>
      <c r="D6" s="24" t="s">
        <v>7</v>
      </c>
      <c r="E6" s="25" t="s">
        <v>12</v>
      </c>
      <c r="F6" s="25" t="s">
        <v>1</v>
      </c>
      <c r="G6" s="163"/>
    </row>
    <row r="7" spans="1:7" ht="15">
      <c r="A7" s="20" t="s">
        <v>2</v>
      </c>
      <c r="B7" s="21">
        <v>4.5</v>
      </c>
      <c r="C7" s="22">
        <v>380887.594</v>
      </c>
      <c r="D7" s="21">
        <v>15</v>
      </c>
      <c r="E7" s="22">
        <f aca="true" t="shared" si="0" ref="E7:E14">+C7*D7/B7</f>
        <v>1269625.3133333335</v>
      </c>
      <c r="F7" s="22">
        <f aca="true" t="shared" si="1" ref="F7:F14">+E7-C7</f>
        <v>888737.7193333334</v>
      </c>
      <c r="G7" s="23">
        <v>914420</v>
      </c>
    </row>
    <row r="8" spans="1:7" ht="15">
      <c r="A8" s="18" t="s">
        <v>4</v>
      </c>
      <c r="B8" s="15">
        <v>4</v>
      </c>
      <c r="C8" s="16">
        <v>67734.03</v>
      </c>
      <c r="D8" s="15">
        <v>10</v>
      </c>
      <c r="E8" s="16">
        <f t="shared" si="0"/>
        <v>169335.075</v>
      </c>
      <c r="F8" s="16">
        <f t="shared" si="1"/>
        <v>101601.04500000001</v>
      </c>
      <c r="G8" s="19">
        <v>81170</v>
      </c>
    </row>
    <row r="9" spans="1:7" ht="15">
      <c r="A9" s="18" t="s">
        <v>3</v>
      </c>
      <c r="B9" s="15">
        <v>4</v>
      </c>
      <c r="C9" s="16">
        <v>194268.011</v>
      </c>
      <c r="D9" s="15">
        <v>10</v>
      </c>
      <c r="E9" s="16">
        <f t="shared" si="0"/>
        <v>485670.02749999997</v>
      </c>
      <c r="F9" s="16">
        <f t="shared" si="1"/>
        <v>291402.01649999997</v>
      </c>
      <c r="G9" s="19">
        <v>377540</v>
      </c>
    </row>
    <row r="10" spans="1:7" ht="15">
      <c r="A10" s="18" t="s">
        <v>6</v>
      </c>
      <c r="B10" s="15">
        <v>4</v>
      </c>
      <c r="C10" s="16">
        <v>54340.139</v>
      </c>
      <c r="D10" s="15">
        <v>10</v>
      </c>
      <c r="E10" s="16">
        <f t="shared" si="0"/>
        <v>135850.3475</v>
      </c>
      <c r="F10" s="16">
        <f t="shared" si="1"/>
        <v>81510.20850000001</v>
      </c>
      <c r="G10" s="19">
        <v>98740</v>
      </c>
    </row>
    <row r="11" spans="1:7" ht="15">
      <c r="A11" s="87" t="s">
        <v>5</v>
      </c>
      <c r="B11" s="15">
        <v>4</v>
      </c>
      <c r="C11" s="16">
        <v>98625.242</v>
      </c>
      <c r="D11" s="15">
        <v>10</v>
      </c>
      <c r="E11" s="16">
        <f t="shared" si="0"/>
        <v>246563.10499999998</v>
      </c>
      <c r="F11" s="16">
        <f t="shared" si="1"/>
        <v>147937.86299999998</v>
      </c>
      <c r="G11" s="19">
        <v>87830</v>
      </c>
    </row>
    <row r="12" spans="1:7" ht="15">
      <c r="A12" s="87" t="s">
        <v>11</v>
      </c>
      <c r="B12" s="15">
        <v>4</v>
      </c>
      <c r="C12" s="16">
        <v>50101.524</v>
      </c>
      <c r="D12" s="15">
        <v>10</v>
      </c>
      <c r="E12" s="16">
        <f t="shared" si="0"/>
        <v>125253.81</v>
      </c>
      <c r="F12" s="16">
        <f t="shared" si="1"/>
        <v>75152.286</v>
      </c>
      <c r="G12" s="19">
        <v>0</v>
      </c>
    </row>
    <row r="13" spans="1:7" ht="15">
      <c r="A13" s="18" t="s">
        <v>10</v>
      </c>
      <c r="B13" s="15">
        <v>4</v>
      </c>
      <c r="C13" s="16">
        <v>84764.069</v>
      </c>
      <c r="D13" s="15">
        <v>10</v>
      </c>
      <c r="E13" s="16">
        <f t="shared" si="0"/>
        <v>211910.17250000002</v>
      </c>
      <c r="F13" s="16">
        <f t="shared" si="1"/>
        <v>127146.10350000001</v>
      </c>
      <c r="G13" s="19">
        <v>0</v>
      </c>
    </row>
    <row r="14" spans="1:7" ht="15.75" thickBot="1">
      <c r="A14" s="18" t="s">
        <v>9</v>
      </c>
      <c r="B14" s="15">
        <v>4</v>
      </c>
      <c r="C14" s="16">
        <v>84028.713</v>
      </c>
      <c r="D14" s="15">
        <v>10</v>
      </c>
      <c r="E14" s="16">
        <f t="shared" si="0"/>
        <v>210071.7825</v>
      </c>
      <c r="F14" s="16">
        <f t="shared" si="1"/>
        <v>126043.0695</v>
      </c>
      <c r="G14" s="19">
        <v>0</v>
      </c>
    </row>
    <row r="15" spans="1:7" ht="24.75" customHeight="1" thickBot="1">
      <c r="A15" s="27" t="s">
        <v>8</v>
      </c>
      <c r="B15" s="28"/>
      <c r="C15" s="29">
        <f>SUM(C7:C14)</f>
        <v>1014749.3219999999</v>
      </c>
      <c r="D15" s="28"/>
      <c r="E15" s="29">
        <f>SUM(E7:E14)</f>
        <v>2854279.6333333333</v>
      </c>
      <c r="F15" s="29">
        <f>SUM(F7:F14)</f>
        <v>1839530.3113333334</v>
      </c>
      <c r="G15" s="30">
        <f>SUM(G7:G14)</f>
        <v>1559700</v>
      </c>
    </row>
    <row r="16" spans="1:7" ht="24.75" customHeight="1">
      <c r="A16" s="89"/>
      <c r="B16" s="73"/>
      <c r="C16" s="74"/>
      <c r="D16" s="73"/>
      <c r="E16" s="74"/>
      <c r="F16" s="74"/>
      <c r="G16" s="74"/>
    </row>
    <row r="17" spans="1:7" ht="15">
      <c r="A17" s="32"/>
      <c r="B17" s="31"/>
      <c r="C17" s="33"/>
      <c r="D17" s="31"/>
      <c r="E17" s="33"/>
      <c r="F17" s="33"/>
      <c r="G17" s="33"/>
    </row>
    <row r="18" spans="1:7" ht="15.75">
      <c r="A18" s="82" t="s">
        <v>57</v>
      </c>
      <c r="B18" s="14"/>
      <c r="C18" s="12"/>
      <c r="D18" s="14"/>
      <c r="E18" s="12"/>
      <c r="F18" s="13"/>
      <c r="G18" s="13"/>
    </row>
    <row r="19" spans="1:7" ht="40.5" customHeight="1">
      <c r="A19" s="83"/>
      <c r="B19" s="15"/>
      <c r="C19" s="85" t="s">
        <v>54</v>
      </c>
      <c r="D19" s="84"/>
      <c r="E19" s="85" t="s">
        <v>55</v>
      </c>
      <c r="F19" s="85" t="s">
        <v>56</v>
      </c>
      <c r="G19" s="13"/>
    </row>
    <row r="20" spans="1:7" ht="16.5" thickBot="1">
      <c r="A20" s="145" t="s">
        <v>39</v>
      </c>
      <c r="B20" s="146"/>
      <c r="C20" s="147">
        <v>3732000</v>
      </c>
      <c r="D20" s="147"/>
      <c r="E20" s="148">
        <v>1839530.3113333334</v>
      </c>
      <c r="F20" s="147">
        <f>SUM(C20:E20)</f>
        <v>5571530.311333333</v>
      </c>
      <c r="G20" s="13"/>
    </row>
    <row r="21" spans="1:7" ht="15">
      <c r="A21" s="12"/>
      <c r="B21" s="14"/>
      <c r="C21" s="13"/>
      <c r="D21" s="14"/>
      <c r="E21" s="13"/>
      <c r="F21" s="13"/>
      <c r="G21" s="13"/>
    </row>
    <row r="22" spans="1:8" ht="29.25" customHeight="1">
      <c r="A22" s="169" t="s">
        <v>66</v>
      </c>
      <c r="B22" s="170"/>
      <c r="C22" s="170"/>
      <c r="D22" s="170"/>
      <c r="E22" s="170"/>
      <c r="F22" s="170"/>
      <c r="G22" s="170"/>
      <c r="H22" s="170"/>
    </row>
    <row r="23" spans="1:7" ht="15">
      <c r="A23" s="81"/>
      <c r="B23" s="14"/>
      <c r="C23" s="13"/>
      <c r="D23" s="14"/>
      <c r="E23" s="13"/>
      <c r="F23" s="13"/>
      <c r="G23" s="13"/>
    </row>
    <row r="24" spans="1:7" ht="15">
      <c r="A24" s="12"/>
      <c r="B24" s="14"/>
      <c r="C24" s="13"/>
      <c r="D24" s="14"/>
      <c r="E24" s="13"/>
      <c r="F24" s="13"/>
      <c r="G24" s="13"/>
    </row>
  </sheetData>
  <mergeCells count="8">
    <mergeCell ref="A22:H22"/>
    <mergeCell ref="A1:G1"/>
    <mergeCell ref="A2:G2"/>
    <mergeCell ref="A3:G3"/>
    <mergeCell ref="A5:A6"/>
    <mergeCell ref="C5:D5"/>
    <mergeCell ref="E5:F5"/>
    <mergeCell ref="G5:G6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selection activeCell="A1" sqref="A1:F1"/>
    </sheetView>
  </sheetViews>
  <sheetFormatPr defaultColWidth="9.140625" defaultRowHeight="12.75"/>
  <cols>
    <col min="1" max="1" width="2.8515625" style="0" customWidth="1"/>
    <col min="2" max="2" width="48.00390625" style="0" customWidth="1"/>
    <col min="3" max="3" width="17.57421875" style="10" customWidth="1"/>
    <col min="4" max="4" width="15.8515625" style="10" customWidth="1"/>
    <col min="5" max="5" width="16.28125" style="10" customWidth="1"/>
    <col min="6" max="6" width="16.140625" style="0" customWidth="1"/>
    <col min="7" max="7" width="10.00390625" style="0" customWidth="1"/>
    <col min="8" max="13" width="8.00390625" style="0" customWidth="1"/>
    <col min="14" max="21" width="7.7109375" style="0" customWidth="1"/>
    <col min="22" max="25" width="5.28125" style="0" customWidth="1"/>
  </cols>
  <sheetData>
    <row r="1" spans="1:20" ht="15.75">
      <c r="A1" s="164" t="s">
        <v>53</v>
      </c>
      <c r="B1" s="165"/>
      <c r="C1" s="165"/>
      <c r="D1" s="165"/>
      <c r="E1" s="165"/>
      <c r="F1" s="165"/>
      <c r="G1" s="52"/>
      <c r="H1" s="5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2.75">
      <c r="A2" s="166" t="s">
        <v>49</v>
      </c>
      <c r="B2" s="165"/>
      <c r="C2" s="165"/>
      <c r="D2" s="165"/>
      <c r="E2" s="165"/>
      <c r="F2" s="165"/>
      <c r="G2" s="52"/>
      <c r="H2" s="5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3:21" ht="12.75">
      <c r="C3" s="9"/>
      <c r="D3" s="39"/>
      <c r="E3" s="39"/>
      <c r="F3" s="9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ht="13.5" thickBot="1">
      <c r="B4" s="3"/>
    </row>
    <row r="5" spans="1:6" ht="12.75">
      <c r="A5" s="35"/>
      <c r="B5" s="43"/>
      <c r="C5" s="41">
        <v>2004</v>
      </c>
      <c r="D5" s="41"/>
      <c r="E5" s="26">
        <v>2004</v>
      </c>
      <c r="F5" s="36"/>
    </row>
    <row r="6" spans="1:6" ht="12.75">
      <c r="A6" s="149"/>
      <c r="B6" s="150"/>
      <c r="C6" s="151" t="s">
        <v>17</v>
      </c>
      <c r="D6" s="151"/>
      <c r="E6" s="152" t="s">
        <v>18</v>
      </c>
      <c r="F6" s="153"/>
    </row>
    <row r="7" spans="1:6" ht="13.5" thickBot="1">
      <c r="A7" s="37"/>
      <c r="B7" s="44"/>
      <c r="C7" s="154" t="s">
        <v>0</v>
      </c>
      <c r="D7" s="38" t="s">
        <v>43</v>
      </c>
      <c r="E7" s="154" t="s">
        <v>0</v>
      </c>
      <c r="F7" s="38" t="s">
        <v>43</v>
      </c>
    </row>
    <row r="8" spans="1:6" ht="12.75">
      <c r="A8" s="1" t="s">
        <v>26</v>
      </c>
      <c r="B8" s="45" t="s">
        <v>46</v>
      </c>
      <c r="C8" s="42">
        <v>89500</v>
      </c>
      <c r="D8" s="67">
        <f>C8/1281200</f>
        <v>0.06985638463940057</v>
      </c>
      <c r="E8" s="42">
        <v>65800</v>
      </c>
      <c r="F8" s="67">
        <f>E8/1281200</f>
        <v>0.051358101779581646</v>
      </c>
    </row>
    <row r="9" spans="1:6" ht="12.75">
      <c r="A9" s="7"/>
      <c r="B9" s="50" t="s">
        <v>42</v>
      </c>
      <c r="C9" s="61"/>
      <c r="D9" s="34"/>
      <c r="E9" s="65"/>
      <c r="F9" s="34"/>
    </row>
    <row r="10" spans="1:6" ht="12.75">
      <c r="A10" s="8" t="s">
        <v>27</v>
      </c>
      <c r="B10" s="53" t="s">
        <v>45</v>
      </c>
      <c r="C10" s="59">
        <v>4400</v>
      </c>
      <c r="D10" s="68">
        <f>C10/1281200</f>
        <v>0.0034342803621604744</v>
      </c>
      <c r="E10" s="66">
        <v>5500</v>
      </c>
      <c r="F10" s="68">
        <f>E10/1281200</f>
        <v>0.004292850452700593</v>
      </c>
    </row>
    <row r="11" spans="1:6" ht="12.75">
      <c r="A11" s="7" t="s">
        <v>28</v>
      </c>
      <c r="B11" s="51" t="s">
        <v>25</v>
      </c>
      <c r="C11" s="61">
        <v>1500</v>
      </c>
      <c r="D11" s="68">
        <f>C11/1281200</f>
        <v>0.0011707773961910709</v>
      </c>
      <c r="E11" s="65">
        <v>0</v>
      </c>
      <c r="F11" s="68">
        <f>E11/1281200</f>
        <v>0</v>
      </c>
    </row>
    <row r="12" spans="1:8" ht="12.75">
      <c r="A12" s="8" t="s">
        <v>29</v>
      </c>
      <c r="B12" s="53" t="s">
        <v>50</v>
      </c>
      <c r="C12" s="59">
        <v>2700</v>
      </c>
      <c r="D12" s="68">
        <f>C12/1281200</f>
        <v>0.0021073993131439277</v>
      </c>
      <c r="E12" s="66">
        <v>2000</v>
      </c>
      <c r="F12" s="68">
        <f>E12/1281200</f>
        <v>0.0015610365282547611</v>
      </c>
      <c r="H12" s="10"/>
    </row>
    <row r="13" spans="1:8" ht="13.5" thickBot="1">
      <c r="A13" s="79" t="s">
        <v>51</v>
      </c>
      <c r="B13" s="76"/>
      <c r="C13" s="71">
        <f>SUM(C8:C12)</f>
        <v>98100</v>
      </c>
      <c r="D13" s="72">
        <f>C13/1281200</f>
        <v>0.07656884171089604</v>
      </c>
      <c r="E13" s="75">
        <f>SUM(E8:E12)</f>
        <v>73300</v>
      </c>
      <c r="F13" s="72">
        <f>E13/1281200</f>
        <v>0.057211988760537</v>
      </c>
      <c r="H13" s="10"/>
    </row>
    <row r="14" spans="1:6" ht="13.5" thickTop="1">
      <c r="A14" s="1" t="s">
        <v>30</v>
      </c>
      <c r="B14" s="49" t="s">
        <v>40</v>
      </c>
      <c r="C14" s="62">
        <v>107900</v>
      </c>
      <c r="D14" s="67">
        <f>C14/1281200</f>
        <v>0.08421792069934436</v>
      </c>
      <c r="E14" s="40">
        <v>124200</v>
      </c>
      <c r="F14" s="67">
        <f>E14/1281200</f>
        <v>0.09694036840462067</v>
      </c>
    </row>
    <row r="15" spans="1:6" ht="12.75">
      <c r="A15" s="1"/>
      <c r="B15" s="11" t="s">
        <v>41</v>
      </c>
      <c r="C15" s="61"/>
      <c r="D15" s="34"/>
      <c r="E15" s="65"/>
      <c r="F15" s="34"/>
    </row>
    <row r="16" spans="1:7" ht="12.75">
      <c r="A16" s="6" t="s">
        <v>31</v>
      </c>
      <c r="B16" s="45" t="s">
        <v>44</v>
      </c>
      <c r="C16" s="62">
        <v>36700</v>
      </c>
      <c r="D16" s="67">
        <f>C16/1281200</f>
        <v>0.028645020293474866</v>
      </c>
      <c r="E16" s="40">
        <v>42200</v>
      </c>
      <c r="F16" s="67">
        <f>E16/1281200</f>
        <v>0.03293787074617546</v>
      </c>
      <c r="G16" s="10"/>
    </row>
    <row r="17" spans="1:6" ht="12.75">
      <c r="A17" s="1"/>
      <c r="B17" s="45" t="s">
        <v>19</v>
      </c>
      <c r="C17" s="62"/>
      <c r="D17" s="42"/>
      <c r="E17" s="40"/>
      <c r="F17" s="42"/>
    </row>
    <row r="18" spans="1:8" ht="12.75">
      <c r="A18" s="1"/>
      <c r="B18" s="45" t="s">
        <v>20</v>
      </c>
      <c r="C18" s="63">
        <v>22336.9146</v>
      </c>
      <c r="D18" s="67">
        <f aca="true" t="shared" si="0" ref="D18:D23">C18/1281200</f>
        <v>0.017434369809553544</v>
      </c>
      <c r="E18" s="69">
        <v>23142.638024</v>
      </c>
      <c r="F18" s="67">
        <f aca="true" t="shared" si="1" ref="F18:F23">E18/1281200</f>
        <v>0.018063251657820793</v>
      </c>
      <c r="H18" s="57"/>
    </row>
    <row r="19" spans="1:8" ht="12.75">
      <c r="A19" s="1"/>
      <c r="B19" s="45" t="s">
        <v>21</v>
      </c>
      <c r="C19" s="63">
        <v>4283.3405999999995</v>
      </c>
      <c r="D19" s="67">
        <f t="shared" si="0"/>
        <v>0.0033432255697783326</v>
      </c>
      <c r="E19" s="69">
        <v>4166.739894</v>
      </c>
      <c r="F19" s="67">
        <f t="shared" si="1"/>
        <v>0.003252216589135186</v>
      </c>
      <c r="H19" s="57"/>
    </row>
    <row r="20" spans="1:8" ht="12.75">
      <c r="A20" s="1"/>
      <c r="B20" s="45" t="s">
        <v>22</v>
      </c>
      <c r="C20" s="63">
        <v>1545.0203999999999</v>
      </c>
      <c r="D20" s="67">
        <f t="shared" si="0"/>
        <v>0.0012059166406493912</v>
      </c>
      <c r="E20" s="69">
        <v>3652.071396</v>
      </c>
      <c r="F20" s="67">
        <f t="shared" si="1"/>
        <v>0.0028505084264751793</v>
      </c>
      <c r="H20" s="57"/>
    </row>
    <row r="21" spans="1:8" ht="12.75">
      <c r="A21" s="1"/>
      <c r="B21" s="45" t="s">
        <v>23</v>
      </c>
      <c r="C21" s="63">
        <v>162.5778</v>
      </c>
      <c r="D21" s="67">
        <f t="shared" si="0"/>
        <v>0.00012689494224164846</v>
      </c>
      <c r="E21" s="69">
        <v>1000.940122</v>
      </c>
      <c r="F21" s="67">
        <f t="shared" si="1"/>
        <v>0.0007812520465188885</v>
      </c>
      <c r="H21" s="57"/>
    </row>
    <row r="22" spans="1:8" ht="12.75">
      <c r="A22" s="7"/>
      <c r="B22" s="11" t="s">
        <v>24</v>
      </c>
      <c r="C22" s="64">
        <v>8371.1628</v>
      </c>
      <c r="D22" s="70">
        <f t="shared" si="0"/>
        <v>0.006533845457383703</v>
      </c>
      <c r="E22" s="58">
        <v>10237.611952</v>
      </c>
      <c r="F22" s="70">
        <f t="shared" si="1"/>
        <v>0.007990643109584764</v>
      </c>
      <c r="H22" s="57"/>
    </row>
    <row r="23" spans="1:8" ht="13.5" thickBot="1">
      <c r="A23" s="79" t="s">
        <v>52</v>
      </c>
      <c r="B23" s="78"/>
      <c r="C23" s="71">
        <f>SUM(C14,C16)</f>
        <v>144600</v>
      </c>
      <c r="D23" s="72">
        <f t="shared" si="0"/>
        <v>0.11286294099281924</v>
      </c>
      <c r="E23" s="77">
        <f>SUM(E16,E14)</f>
        <v>166400</v>
      </c>
      <c r="F23" s="72">
        <f t="shared" si="1"/>
        <v>0.12987823915079613</v>
      </c>
      <c r="H23" s="57"/>
    </row>
    <row r="24" spans="1:5" ht="16.5" customHeight="1" thickTop="1">
      <c r="A24" s="46"/>
      <c r="B24" s="60"/>
      <c r="C24" s="80"/>
      <c r="E24" s="80"/>
    </row>
    <row r="25" spans="1:5" ht="12.75">
      <c r="A25" s="46"/>
      <c r="B25" s="48" t="s">
        <v>63</v>
      </c>
      <c r="C25" s="39"/>
      <c r="D25" s="39"/>
      <c r="E25" s="47"/>
    </row>
    <row r="26" spans="1:5" ht="12.75">
      <c r="A26" s="46"/>
      <c r="B26" s="46"/>
      <c r="C26" s="47"/>
      <c r="D26" s="47"/>
      <c r="E26" s="47"/>
    </row>
    <row r="27" spans="1:5" ht="12.75">
      <c r="A27" s="2"/>
      <c r="B27" s="2"/>
      <c r="C27" s="39"/>
      <c r="D27" s="39"/>
      <c r="E27" s="39"/>
    </row>
    <row r="28" spans="1:5" ht="12.75">
      <c r="A28" s="55"/>
      <c r="B28" s="55"/>
      <c r="C28" s="55"/>
      <c r="D28" s="55"/>
      <c r="E28" s="55"/>
    </row>
    <row r="29" spans="1:5" ht="12.75">
      <c r="A29" s="54"/>
      <c r="B29" s="54"/>
      <c r="C29" s="54"/>
      <c r="D29" s="54"/>
      <c r="E29" s="54"/>
    </row>
    <row r="30" spans="1:7" ht="12.75">
      <c r="A30" s="54"/>
      <c r="B30" s="54"/>
      <c r="C30" s="54"/>
      <c r="D30" s="54"/>
      <c r="E30" s="54"/>
      <c r="G30" s="10"/>
    </row>
    <row r="31" spans="1:5" ht="12.75">
      <c r="A31" s="54"/>
      <c r="B31" s="54"/>
      <c r="C31" s="54"/>
      <c r="D31" s="54"/>
      <c r="E31" s="54"/>
    </row>
    <row r="32" spans="1:5" ht="12.75">
      <c r="A32" s="54"/>
      <c r="B32" s="54"/>
      <c r="C32" s="54"/>
      <c r="D32" s="54"/>
      <c r="E32" s="54"/>
    </row>
    <row r="33" spans="1:5" ht="12.75">
      <c r="A33" s="54"/>
      <c r="B33" s="54"/>
      <c r="C33" s="54"/>
      <c r="D33" s="54"/>
      <c r="E33" s="54"/>
    </row>
    <row r="34" spans="1:5" ht="12.75">
      <c r="A34" s="54"/>
      <c r="B34" s="54"/>
      <c r="C34" s="54"/>
      <c r="D34" s="54"/>
      <c r="E34" s="54"/>
    </row>
    <row r="35" spans="1:5" ht="12.75">
      <c r="A35" s="54"/>
      <c r="B35" s="54"/>
      <c r="C35" s="54"/>
      <c r="D35" s="54"/>
      <c r="E35" s="54"/>
    </row>
    <row r="36" spans="1:5" ht="12.75">
      <c r="A36" s="54"/>
      <c r="B36" s="54"/>
      <c r="C36" s="54"/>
      <c r="D36" s="54"/>
      <c r="E36" s="54"/>
    </row>
    <row r="37" spans="1:5" ht="12.75">
      <c r="A37" s="54"/>
      <c r="B37" s="54"/>
      <c r="C37" s="54"/>
      <c r="D37" s="54"/>
      <c r="E37" s="54"/>
    </row>
    <row r="38" spans="1:5" ht="12.75">
      <c r="A38" s="54"/>
      <c r="B38" s="54"/>
      <c r="C38" s="54"/>
      <c r="D38" s="54"/>
      <c r="E38" s="54"/>
    </row>
    <row r="39" spans="1:5" ht="12.75">
      <c r="A39" s="56"/>
      <c r="B39" s="56"/>
      <c r="C39" s="56"/>
      <c r="D39" s="56"/>
      <c r="E39" s="56"/>
    </row>
    <row r="40" spans="1:5" ht="12.75">
      <c r="A40" s="54"/>
      <c r="B40" s="54"/>
      <c r="C40" s="54"/>
      <c r="D40" s="54"/>
      <c r="E40" s="54"/>
    </row>
  </sheetData>
  <mergeCells count="2">
    <mergeCell ref="A1:F1"/>
    <mergeCell ref="A2:F2"/>
  </mergeCells>
  <printOptions/>
  <pageMargins left="1.299212598425197" right="1.38" top="0.984251968503937" bottom="0.984251968503937" header="0.5118110236220472" footer="0.5118110236220472"/>
  <pageSetup horizontalDpi="300" verticalDpi="300" orientation="landscape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tabSelected="1" workbookViewId="0" topLeftCell="A1">
      <selection activeCell="B37" sqref="B37"/>
    </sheetView>
  </sheetViews>
  <sheetFormatPr defaultColWidth="9.140625" defaultRowHeight="12.75"/>
  <cols>
    <col min="1" max="1" width="2.8515625" style="91" customWidth="1"/>
    <col min="2" max="2" width="41.00390625" style="91" customWidth="1"/>
    <col min="3" max="5" width="14.140625" style="95" customWidth="1"/>
    <col min="6" max="6" width="11.7109375" style="91" customWidth="1"/>
    <col min="7" max="7" width="10.00390625" style="91" customWidth="1"/>
    <col min="8" max="13" width="8.00390625" style="91" customWidth="1"/>
    <col min="14" max="21" width="7.7109375" style="91" customWidth="1"/>
    <col min="22" max="25" width="5.28125" style="91" customWidth="1"/>
    <col min="26" max="16384" width="9.140625" style="91" customWidth="1"/>
  </cols>
  <sheetData>
    <row r="1" spans="1:20" ht="15.75">
      <c r="A1" s="164" t="s">
        <v>60</v>
      </c>
      <c r="B1" s="167"/>
      <c r="C1" s="167"/>
      <c r="D1" s="167"/>
      <c r="E1" s="167"/>
      <c r="F1" s="90"/>
      <c r="G1" s="90"/>
      <c r="H1" s="90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12.75">
      <c r="A2" s="168" t="s">
        <v>0</v>
      </c>
      <c r="B2" s="167"/>
      <c r="C2" s="167"/>
      <c r="D2" s="167"/>
      <c r="E2" s="167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3:21" ht="12.75">
      <c r="C3" s="92"/>
      <c r="D3" s="93"/>
      <c r="E3" s="93"/>
      <c r="F3" s="92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ht="13.5" thickBot="1">
      <c r="B4" s="94" t="s">
        <v>61</v>
      </c>
    </row>
    <row r="5" spans="1:5" ht="12.75">
      <c r="A5" s="96"/>
      <c r="B5" s="97"/>
      <c r="C5" s="98">
        <v>2004</v>
      </c>
      <c r="D5" s="99">
        <v>2004</v>
      </c>
      <c r="E5" s="100"/>
    </row>
    <row r="6" spans="1:5" ht="13.5" thickBot="1">
      <c r="A6" s="101"/>
      <c r="B6" s="102"/>
      <c r="C6" s="103" t="s">
        <v>17</v>
      </c>
      <c r="D6" s="104" t="s">
        <v>18</v>
      </c>
      <c r="E6" s="103" t="s">
        <v>1</v>
      </c>
    </row>
    <row r="7" spans="1:5" ht="12.75">
      <c r="A7" s="105" t="s">
        <v>26</v>
      </c>
      <c r="B7" s="106" t="s">
        <v>46</v>
      </c>
      <c r="C7" s="107">
        <v>89500</v>
      </c>
      <c r="D7" s="107">
        <v>65800</v>
      </c>
      <c r="E7" s="107">
        <f>D7-C7</f>
        <v>-23700</v>
      </c>
    </row>
    <row r="8" spans="1:5" ht="12.75">
      <c r="A8" s="108"/>
      <c r="B8" s="109" t="s">
        <v>42</v>
      </c>
      <c r="C8" s="110"/>
      <c r="D8" s="110"/>
      <c r="E8" s="110"/>
    </row>
    <row r="9" spans="1:5" ht="12.75">
      <c r="A9" s="105" t="s">
        <v>27</v>
      </c>
      <c r="B9" s="111" t="s">
        <v>40</v>
      </c>
      <c r="C9" s="112">
        <v>107900</v>
      </c>
      <c r="D9" s="112">
        <v>124200</v>
      </c>
      <c r="E9" s="113">
        <f>D9-C9</f>
        <v>16300</v>
      </c>
    </row>
    <row r="10" spans="1:5" ht="12.75">
      <c r="A10" s="105"/>
      <c r="B10" s="114" t="s">
        <v>41</v>
      </c>
      <c r="C10" s="110"/>
      <c r="D10" s="110"/>
      <c r="E10" s="110"/>
    </row>
    <row r="11" spans="1:6" ht="12.75">
      <c r="A11" s="118" t="s">
        <v>29</v>
      </c>
      <c r="B11" s="119" t="s">
        <v>44</v>
      </c>
      <c r="C11" s="113">
        <v>36700</v>
      </c>
      <c r="D11" s="113">
        <v>42200</v>
      </c>
      <c r="E11" s="113">
        <f>D11-C11</f>
        <v>5500</v>
      </c>
      <c r="F11" s="95"/>
    </row>
    <row r="12" spans="1:5" ht="12.75">
      <c r="A12" s="105"/>
      <c r="B12" s="119" t="s">
        <v>19</v>
      </c>
      <c r="C12" s="113"/>
      <c r="D12" s="113"/>
      <c r="E12" s="113"/>
    </row>
    <row r="13" spans="1:7" ht="12.75">
      <c r="A13" s="105"/>
      <c r="B13" s="119" t="s">
        <v>20</v>
      </c>
      <c r="C13" s="120">
        <v>22336.9146</v>
      </c>
      <c r="D13" s="121">
        <v>23142.638024</v>
      </c>
      <c r="E13" s="113"/>
      <c r="G13" s="122"/>
    </row>
    <row r="14" spans="1:7" ht="12.75">
      <c r="A14" s="105"/>
      <c r="B14" s="119" t="s">
        <v>21</v>
      </c>
      <c r="C14" s="120">
        <v>4283.3405999999995</v>
      </c>
      <c r="D14" s="121">
        <v>4166.739894</v>
      </c>
      <c r="E14" s="113"/>
      <c r="G14" s="122"/>
    </row>
    <row r="15" spans="1:7" ht="12.75">
      <c r="A15" s="105"/>
      <c r="B15" s="119" t="s">
        <v>22</v>
      </c>
      <c r="C15" s="120">
        <v>1545.0203999999999</v>
      </c>
      <c r="D15" s="121">
        <v>3652.071396</v>
      </c>
      <c r="E15" s="113"/>
      <c r="G15" s="122"/>
    </row>
    <row r="16" spans="1:7" ht="12.75">
      <c r="A16" s="105"/>
      <c r="B16" s="119" t="s">
        <v>23</v>
      </c>
      <c r="C16" s="120">
        <v>162.5778</v>
      </c>
      <c r="D16" s="121">
        <v>1000.940122</v>
      </c>
      <c r="E16" s="113"/>
      <c r="G16" s="122"/>
    </row>
    <row r="17" spans="1:7" ht="12.75">
      <c r="A17" s="108"/>
      <c r="B17" s="114" t="s">
        <v>24</v>
      </c>
      <c r="C17" s="123">
        <v>8371.1628</v>
      </c>
      <c r="D17" s="124">
        <v>10237.611952</v>
      </c>
      <c r="E17" s="110"/>
      <c r="G17" s="122"/>
    </row>
    <row r="18" spans="1:5" ht="12.75">
      <c r="A18" s="115" t="s">
        <v>30</v>
      </c>
      <c r="B18" s="126" t="s">
        <v>50</v>
      </c>
      <c r="C18" s="117">
        <v>2700</v>
      </c>
      <c r="D18" s="117">
        <v>2000</v>
      </c>
      <c r="E18" s="117">
        <f>D18-C18</f>
        <v>-700</v>
      </c>
    </row>
    <row r="19" spans="1:5" ht="12.75">
      <c r="A19" s="115" t="s">
        <v>31</v>
      </c>
      <c r="B19" s="116" t="s">
        <v>45</v>
      </c>
      <c r="C19" s="117">
        <v>4400</v>
      </c>
      <c r="D19" s="117">
        <v>5500</v>
      </c>
      <c r="E19" s="117">
        <f>D19-C19</f>
        <v>1100</v>
      </c>
    </row>
    <row r="20" spans="1:5" ht="13.5" thickBot="1">
      <c r="A20" s="108" t="s">
        <v>32</v>
      </c>
      <c r="B20" s="125" t="s">
        <v>25</v>
      </c>
      <c r="C20" s="110">
        <v>1500</v>
      </c>
      <c r="D20" s="110">
        <v>0</v>
      </c>
      <c r="E20" s="110">
        <f>+D20-C20</f>
        <v>-1500</v>
      </c>
    </row>
    <row r="21" spans="1:6" ht="13.5" thickBot="1">
      <c r="A21" s="128" t="s">
        <v>33</v>
      </c>
      <c r="B21" s="129" t="s">
        <v>48</v>
      </c>
      <c r="C21" s="130"/>
      <c r="D21" s="130"/>
      <c r="E21" s="131">
        <f>SUM(E7:E20)</f>
        <v>-3000</v>
      </c>
      <c r="F21" s="132"/>
    </row>
    <row r="22" spans="1:5" ht="16.5" customHeight="1">
      <c r="A22" s="133"/>
      <c r="B22" s="134"/>
      <c r="C22" s="135"/>
      <c r="D22" s="135"/>
      <c r="E22" s="135"/>
    </row>
    <row r="23" spans="1:5" ht="12.75">
      <c r="A23" s="133"/>
      <c r="B23" s="144"/>
      <c r="C23" s="155"/>
      <c r="D23" s="155"/>
      <c r="E23" s="155"/>
    </row>
    <row r="24" spans="1:5" ht="12.75">
      <c r="A24" s="133"/>
      <c r="B24" s="141"/>
      <c r="C24" s="56"/>
      <c r="D24" s="56"/>
      <c r="E24" s="56"/>
    </row>
    <row r="26" ht="13.5" thickBot="1">
      <c r="B26" s="94" t="s">
        <v>47</v>
      </c>
    </row>
    <row r="27" spans="1:5" ht="12.75">
      <c r="A27" s="96"/>
      <c r="B27" s="97"/>
      <c r="C27" s="98">
        <v>2004</v>
      </c>
      <c r="D27" s="99">
        <v>2004</v>
      </c>
      <c r="E27" s="100"/>
    </row>
    <row r="28" spans="1:5" ht="13.5" thickBot="1">
      <c r="A28" s="101"/>
      <c r="B28" s="102"/>
      <c r="C28" s="103" t="s">
        <v>62</v>
      </c>
      <c r="D28" s="104" t="s">
        <v>18</v>
      </c>
      <c r="E28" s="103" t="s">
        <v>1</v>
      </c>
    </row>
    <row r="29" spans="1:7" ht="12.75">
      <c r="A29" s="118" t="s">
        <v>34</v>
      </c>
      <c r="B29" s="136" t="s">
        <v>65</v>
      </c>
      <c r="C29" s="117">
        <v>430</v>
      </c>
      <c r="D29" s="117">
        <v>0</v>
      </c>
      <c r="E29" s="137">
        <f>+D29-C29</f>
        <v>-430</v>
      </c>
      <c r="G29" s="95"/>
    </row>
    <row r="30" spans="1:5" ht="13.5" thickBot="1">
      <c r="A30" s="118" t="s">
        <v>35</v>
      </c>
      <c r="B30" s="136" t="s">
        <v>38</v>
      </c>
      <c r="C30" s="138"/>
      <c r="D30" s="127">
        <v>-1600</v>
      </c>
      <c r="E30" s="137">
        <v>-1600</v>
      </c>
    </row>
    <row r="31" spans="1:5" ht="13.5" thickBot="1">
      <c r="A31" s="128" t="s">
        <v>37</v>
      </c>
      <c r="B31" s="129" t="s">
        <v>48</v>
      </c>
      <c r="C31" s="139"/>
      <c r="D31" s="139"/>
      <c r="E31" s="131">
        <f>SUM(E29:E30)</f>
        <v>-2030</v>
      </c>
    </row>
    <row r="32" spans="1:5" ht="12.75">
      <c r="A32" s="140"/>
      <c r="B32" s="140"/>
      <c r="C32" s="93"/>
      <c r="D32" s="93"/>
      <c r="E32" s="93"/>
    </row>
    <row r="33" spans="1:5" ht="12.75">
      <c r="A33" s="140"/>
      <c r="B33" s="140"/>
      <c r="C33" s="93"/>
      <c r="D33" s="93"/>
      <c r="E33" s="93"/>
    </row>
    <row r="34" spans="1:5" ht="12.75">
      <c r="A34" s="141"/>
      <c r="B34" s="144"/>
      <c r="C34" s="144"/>
      <c r="D34" s="144"/>
      <c r="E34" s="144"/>
    </row>
    <row r="35" spans="1:5" ht="12.75">
      <c r="A35" s="142"/>
      <c r="B35" s="142"/>
      <c r="C35" s="142"/>
      <c r="D35" s="142"/>
      <c r="E35" s="142"/>
    </row>
    <row r="36" spans="1:5" ht="12.75">
      <c r="A36" s="142"/>
      <c r="B36" s="142"/>
      <c r="C36" s="142"/>
      <c r="D36" s="142"/>
      <c r="E36" s="142"/>
    </row>
    <row r="37" spans="1:5" ht="12.75">
      <c r="A37" s="142"/>
      <c r="B37" s="142"/>
      <c r="C37" s="142"/>
      <c r="D37" s="142"/>
      <c r="E37" s="142"/>
    </row>
    <row r="38" spans="1:5" ht="12.75">
      <c r="A38" s="142"/>
      <c r="B38" s="142"/>
      <c r="C38" s="142"/>
      <c r="D38" s="142"/>
      <c r="E38" s="142"/>
    </row>
    <row r="39" spans="1:5" ht="12.75">
      <c r="A39" s="142"/>
      <c r="B39" s="142"/>
      <c r="C39" s="142"/>
      <c r="D39" s="142"/>
      <c r="E39" s="142"/>
    </row>
    <row r="40" spans="1:5" ht="12.75">
      <c r="A40" s="142"/>
      <c r="B40" s="142"/>
      <c r="C40" s="142"/>
      <c r="D40" s="142"/>
      <c r="E40" s="142"/>
    </row>
    <row r="41" spans="1:5" ht="12.75">
      <c r="A41" s="142"/>
      <c r="B41" s="142"/>
      <c r="C41" s="142"/>
      <c r="D41" s="142"/>
      <c r="E41" s="142"/>
    </row>
    <row r="42" spans="1:5" ht="12.75">
      <c r="A42" s="142"/>
      <c r="B42" s="142"/>
      <c r="C42" s="142"/>
      <c r="D42" s="142"/>
      <c r="E42" s="142"/>
    </row>
    <row r="43" spans="1:5" ht="12.75">
      <c r="A43" s="142"/>
      <c r="B43" s="142"/>
      <c r="C43" s="142"/>
      <c r="D43" s="142"/>
      <c r="E43" s="142"/>
    </row>
    <row r="44" spans="1:5" ht="12.75">
      <c r="A44" s="142"/>
      <c r="B44" s="142"/>
      <c r="C44" s="142"/>
      <c r="D44" s="142"/>
      <c r="E44" s="142"/>
    </row>
    <row r="45" spans="1:5" ht="12.75">
      <c r="A45" s="143"/>
      <c r="B45" s="143"/>
      <c r="C45" s="143"/>
      <c r="D45" s="143"/>
      <c r="E45" s="143"/>
    </row>
    <row r="46" spans="1:5" ht="12.75">
      <c r="A46" s="142"/>
      <c r="B46" s="142"/>
      <c r="C46" s="142"/>
      <c r="D46" s="142"/>
      <c r="E46" s="142"/>
    </row>
  </sheetData>
  <mergeCells count="2">
    <mergeCell ref="A1:E1"/>
    <mergeCell ref="A2:E2"/>
  </mergeCells>
  <printOptions/>
  <pageMargins left="0.7874015748031497" right="0.7874015748031497" top="1.141732283464567" bottom="0.984251968503937" header="0.7480314960629921" footer="0.5118110236220472"/>
  <pageSetup horizontalDpi="300" verticalDpi="300" orientation="portrait" paperSize="9" r:id="rId1"/>
  <headerFooter alignWithMargins="0">
    <oddHeader>&amp;R&amp;"Arial,Tučné"&amp;12Príloha č. 2
</oddHead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MF_SR</cp:lastModifiedBy>
  <cp:lastPrinted>2003-05-23T08:07:18Z</cp:lastPrinted>
  <dcterms:created xsi:type="dcterms:W3CDTF">2003-03-09T17:59:51Z</dcterms:created>
  <dcterms:modified xsi:type="dcterms:W3CDTF">2003-03-24T14:26:18Z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