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<sst xmlns="http://schemas.openxmlformats.org/spreadsheetml/2006/main" count="76" uniqueCount="71">
  <si>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>Príloha č. 6 a</t>
  </si>
  <si>
    <t>Poisťovanie a zaisťovanie rizík vývozných úverov</t>
  </si>
  <si>
    <t>AKTÍVA (v tis. Sk)</t>
  </si>
  <si>
    <t>Rozpočet</t>
  </si>
  <si>
    <t>Skutočnosť</t>
  </si>
  <si>
    <t>k 30.6.2000</t>
  </si>
  <si>
    <t>k 31.12.2000</t>
  </si>
  <si>
    <t>Účty v bankách</t>
  </si>
  <si>
    <t>Termínované vklady v bankách</t>
  </si>
  <si>
    <t>Štátne pokladničné poukážky vydané v tuzemsku</t>
  </si>
  <si>
    <t>Pohľadávky z priameho poistenia</t>
  </si>
  <si>
    <t>Pohľadávky zo zaistenia</t>
  </si>
  <si>
    <t>Pohľadávky z poistného plnenia</t>
  </si>
  <si>
    <t>Pohľadávky z poistného plnenia voči zaisťovateľom</t>
  </si>
  <si>
    <t>Ostatné pohľadávky z poistenia a zaistenia</t>
  </si>
  <si>
    <t>Klasifikované pohľadávky</t>
  </si>
  <si>
    <t>Pochybné pohľadávky</t>
  </si>
  <si>
    <t>Opravná položka k pochybným pohľad.</t>
  </si>
  <si>
    <t>Sporné pohľadávky</t>
  </si>
  <si>
    <t>Opravná položka k sporným pohľad.</t>
  </si>
  <si>
    <t>Stratové pohľadávky</t>
  </si>
  <si>
    <t xml:space="preserve">Opravné položky </t>
  </si>
  <si>
    <t xml:space="preserve">Nárok na prídel do fondu na poistenie krátkodobých vývozných úverov proti politickým rizikám </t>
  </si>
  <si>
    <t>Nárok na prídel do fondu na vyrovnávanie kurzových strát pri poisťovaní zahraničných bánk a poddodávateľov konečnej dodávky</t>
  </si>
  <si>
    <t>Aktíva spolu</t>
  </si>
  <si>
    <t>PASÍVA (v tis. Sk)</t>
  </si>
  <si>
    <t>Záväzky voči bankám</t>
  </si>
  <si>
    <t>Záväzky z priameho poistenia</t>
  </si>
  <si>
    <t>Záväzky zo zaistenia</t>
  </si>
  <si>
    <t>Záväzky voči sprostredkovateľom</t>
  </si>
  <si>
    <t>Ostatné záväzky z poistenia a zaistenia</t>
  </si>
  <si>
    <t>Fond na poistenie krátkodobých vývozných úverov proti politickým rizikám a strednodobých a dlhodobých vývozných úverov proti politickým a komerčným rizikám</t>
  </si>
  <si>
    <t>Fond na vyrovnávanie kurzových strát pri poisťovaní zahraničných bánk a pododávateľov konečnej dodávky</t>
  </si>
  <si>
    <t>Fond na krytie komerčných rizík krátkodobých vývozných úverov</t>
  </si>
  <si>
    <t>Rezervy</t>
  </si>
  <si>
    <t>Pasíva spolu</t>
  </si>
  <si>
    <t>Príloha č. 6 b</t>
  </si>
  <si>
    <t>NÁKLADY (v tis. Sk)</t>
  </si>
  <si>
    <t xml:space="preserve">Rozpočet na </t>
  </si>
  <si>
    <t>rok 2000</t>
  </si>
  <si>
    <t>za rok 2000</t>
  </si>
  <si>
    <t>Obstarávacie náklady na poistné zmluvy</t>
  </si>
  <si>
    <t>Náklady na poistné plnenia súvisiace s poistením vývozných úverov</t>
  </si>
  <si>
    <t>Náklady na poistné plnenia súvisiace s poistením vývozných úverov postúpené zaisťovateľom</t>
  </si>
  <si>
    <t>Poistné prémie a zľavy</t>
  </si>
  <si>
    <t>Poistné prémie a zľavy postúpené zaisťovateľom</t>
  </si>
  <si>
    <t>Náklady na poradenstvo vo veciach poisťovania</t>
  </si>
  <si>
    <t>Ostatné náklady súvisiace s poistením a zaistením</t>
  </si>
  <si>
    <t>Prevádzkové náklady</t>
  </si>
  <si>
    <t xml:space="preserve">   z toho náklady na zamestnancov</t>
  </si>
  <si>
    <t xml:space="preserve">             spotreba kancelárskych potrieb</t>
  </si>
  <si>
    <t xml:space="preserve">             spotreba pohonných hmôt</t>
  </si>
  <si>
    <t xml:space="preserve">             služby telekomunikácií - mobilné telefóny</t>
  </si>
  <si>
    <t xml:space="preserve">             semináre, školenia</t>
  </si>
  <si>
    <t xml:space="preserve">             preklady a tlmočenie</t>
  </si>
  <si>
    <t xml:space="preserve">             cestovné</t>
  </si>
  <si>
    <t>Tvorba rezerv a opravných položiek</t>
  </si>
  <si>
    <t>Náklady spolu</t>
  </si>
  <si>
    <t xml:space="preserve"> z toho: tvorba rezerv</t>
  </si>
  <si>
    <t xml:space="preserve">             tvorba opravných položiek</t>
  </si>
  <si>
    <t>VÝNOSY (v tis. Sk)</t>
  </si>
  <si>
    <t>Výnosy z poskytovania služieb súvisiacich s poisťovacou činnosťou</t>
  </si>
  <si>
    <t>Prijaté poistné súvisiace s poisťovaním vývozných úverov</t>
  </si>
  <si>
    <t>Prijaté poistné súvisiace s poisťovaním vývozných úverov postúpené zaisťovateľom</t>
  </si>
  <si>
    <t>Prijaté provízie</t>
  </si>
  <si>
    <t>Výnosy z poradenstva vo veciach poisťovania</t>
  </si>
  <si>
    <t>Ostatné výnosy súvisiace s poistením a zaistením</t>
  </si>
  <si>
    <t>Použitie rezerv a opravných položiek</t>
  </si>
  <si>
    <t xml:space="preserve"> z toho: použitie rezerv</t>
  </si>
  <si>
    <t xml:space="preserve">            použitie opravných položiek</t>
  </si>
  <si>
    <t>Výnosy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</si>
</sst>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2"/>
      <name val="AT*Switzerland"/>
      <family val="0"/>
    </font>
    <font>
      <sz val="10"/>
      <name val="AT*Switzerland"/>
      <family val="0"/>
    </font>
    <font>
      <sz val="14"/>
      <name val="AT*Switzerland"/>
      <family val="0"/>
    </font>
    <font>
      <b/>
      <sz val="14"/>
      <name val="AT*Switzerland"/>
      <family val="0"/>
    </font>
    <font>
      <b/>
      <sz val="12"/>
      <name val="AT*Switzerland"/>
      <family val="0"/>
    </font>
    <font>
      <b/>
      <sz val="10"/>
      <name val="AT*Switzerland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5" xfId="0" applyFont="1" applyFill="1" applyBorder="1" applyAlignment="1">
      <alignment vertical="center"/>
    </xf>
    <xf numFmtId="0" fontId="1" fillId="2" borderId="14" xfId="0" applyFont="1" applyFill="1" applyBorder="1" applyAlignment="1">
      <alignment/>
    </xf>
    <xf numFmtId="0" fontId="1" fillId="0" borderId="16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/>
    </xf>
    <xf numFmtId="0" fontId="1" fillId="2" borderId="23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49" fontId="1" fillId="2" borderId="24" xfId="0" applyNumberFormat="1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right" vertical="center"/>
    </xf>
    <xf numFmtId="49" fontId="1" fillId="3" borderId="20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49" fontId="1" fillId="3" borderId="21" xfId="0" applyNumberFormat="1" applyFont="1" applyFill="1" applyBorder="1" applyAlignment="1">
      <alignment horizontal="left" vertical="center" wrapText="1"/>
    </xf>
    <xf numFmtId="3" fontId="1" fillId="3" borderId="2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2" borderId="24" xfId="0" applyFill="1" applyBorder="1" applyAlignment="1">
      <alignment/>
    </xf>
    <xf numFmtId="0" fontId="0" fillId="2" borderId="14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1" sqref="A1:IV16384"/>
    </sheetView>
  </sheetViews>
  <sheetFormatPr defaultColWidth="8.796875" defaultRowHeight="15"/>
  <cols>
    <col min="1" max="1" width="45.796875" style="0" customWidth="1"/>
    <col min="2" max="2" width="9.8984375" style="0" customWidth="1"/>
    <col min="3" max="3" width="10" style="0" hidden="1" customWidth="1"/>
    <col min="4" max="4" width="10.69921875" style="0" customWidth="1"/>
  </cols>
  <sheetData>
    <row r="1" spans="1:4" ht="25.5" customHeight="1">
      <c r="A1" s="1"/>
      <c r="D1" s="2" t="s">
        <v>0</v>
      </c>
    </row>
    <row r="2" spans="1:5" ht="22.5" customHeight="1">
      <c r="A2" s="3" t="s">
        <v>1</v>
      </c>
      <c r="B2" s="3"/>
      <c r="C2" s="3"/>
      <c r="D2" s="3"/>
      <c r="E2" s="4"/>
    </row>
    <row r="3" spans="1:5" ht="16.5" thickBot="1">
      <c r="A3" s="1"/>
      <c r="D3" s="5"/>
      <c r="E3" s="4"/>
    </row>
    <row r="4" spans="1:5" ht="16.5" customHeight="1">
      <c r="A4" s="6" t="s">
        <v>2</v>
      </c>
      <c r="B4" s="7" t="s">
        <v>3</v>
      </c>
      <c r="C4" s="7" t="s">
        <v>4</v>
      </c>
      <c r="D4" s="7" t="s">
        <v>4</v>
      </c>
      <c r="E4" s="4"/>
    </row>
    <row r="5" spans="1:5" ht="16.5" customHeight="1" thickBot="1">
      <c r="A5" s="8"/>
      <c r="B5" s="9">
        <v>36891</v>
      </c>
      <c r="C5" s="9" t="s">
        <v>5</v>
      </c>
      <c r="D5" s="9" t="s">
        <v>6</v>
      </c>
      <c r="E5" s="4"/>
    </row>
    <row r="6" spans="1:5" ht="18" customHeight="1" hidden="1">
      <c r="A6" s="10" t="s">
        <v>7</v>
      </c>
      <c r="B6" s="11">
        <v>0</v>
      </c>
      <c r="C6" s="11">
        <v>1842</v>
      </c>
      <c r="D6" s="11">
        <v>0</v>
      </c>
      <c r="E6" s="4"/>
    </row>
    <row r="7" spans="1:5" ht="18" customHeight="1" hidden="1">
      <c r="A7" s="12" t="s">
        <v>8</v>
      </c>
      <c r="B7" s="13">
        <v>0</v>
      </c>
      <c r="C7" s="13">
        <v>1598210</v>
      </c>
      <c r="D7" s="13">
        <v>0</v>
      </c>
      <c r="E7" s="4"/>
    </row>
    <row r="8" spans="1:5" ht="18" customHeight="1" hidden="1">
      <c r="A8" s="14" t="s">
        <v>9</v>
      </c>
      <c r="B8" s="15">
        <v>0</v>
      </c>
      <c r="C8" s="15">
        <v>0</v>
      </c>
      <c r="D8" s="15">
        <v>0</v>
      </c>
      <c r="E8" s="4"/>
    </row>
    <row r="9" spans="1:5" ht="18" customHeight="1">
      <c r="A9" s="16" t="s">
        <v>10</v>
      </c>
      <c r="B9" s="17">
        <v>3000</v>
      </c>
      <c r="C9" s="17">
        <v>31355</v>
      </c>
      <c r="D9" s="17">
        <v>5038</v>
      </c>
      <c r="E9" s="4"/>
    </row>
    <row r="10" spans="1:5" ht="18" customHeight="1">
      <c r="A10" s="14" t="s">
        <v>11</v>
      </c>
      <c r="B10" s="15">
        <v>511</v>
      </c>
      <c r="C10" s="15">
        <v>1450</v>
      </c>
      <c r="D10" s="15">
        <v>2373</v>
      </c>
      <c r="E10" s="4"/>
    </row>
    <row r="11" spans="1:5" ht="18" customHeight="1">
      <c r="A11" s="14" t="s">
        <v>12</v>
      </c>
      <c r="B11" s="15">
        <v>0</v>
      </c>
      <c r="C11" s="15">
        <v>0</v>
      </c>
      <c r="D11" s="15">
        <v>0</v>
      </c>
      <c r="E11" s="4"/>
    </row>
    <row r="12" spans="1:5" ht="18" customHeight="1">
      <c r="A12" s="18" t="s">
        <v>13</v>
      </c>
      <c r="B12" s="15">
        <v>1420</v>
      </c>
      <c r="C12" s="15">
        <v>0</v>
      </c>
      <c r="D12" s="15">
        <v>0</v>
      </c>
      <c r="E12" s="4"/>
    </row>
    <row r="13" spans="1:5" ht="18" customHeight="1">
      <c r="A13" s="18" t="s">
        <v>14</v>
      </c>
      <c r="B13" s="15">
        <v>0</v>
      </c>
      <c r="C13" s="15">
        <v>88</v>
      </c>
      <c r="D13" s="15">
        <v>120</v>
      </c>
      <c r="E13" s="4"/>
    </row>
    <row r="14" spans="1:5" ht="18" customHeight="1">
      <c r="A14" s="18" t="s">
        <v>15</v>
      </c>
      <c r="B14" s="15">
        <v>2600</v>
      </c>
      <c r="C14" s="15">
        <v>2010</v>
      </c>
      <c r="D14" s="15">
        <v>2064</v>
      </c>
      <c r="E14" s="4"/>
    </row>
    <row r="15" spans="1:5" ht="15.75" hidden="1">
      <c r="A15" s="14" t="s">
        <v>16</v>
      </c>
      <c r="B15" s="15">
        <v>1300</v>
      </c>
      <c r="C15" s="15"/>
      <c r="D15" s="15"/>
      <c r="E15" s="4"/>
    </row>
    <row r="16" spans="1:5" ht="15.75" hidden="1">
      <c r="A16" s="14" t="s">
        <v>17</v>
      </c>
      <c r="B16" s="15">
        <v>-1300</v>
      </c>
      <c r="C16" s="15"/>
      <c r="D16" s="15"/>
      <c r="E16" s="4"/>
    </row>
    <row r="17" spans="1:5" ht="15.75" hidden="1">
      <c r="A17" s="14" t="s">
        <v>18</v>
      </c>
      <c r="B17" s="15">
        <v>400</v>
      </c>
      <c r="C17" s="15"/>
      <c r="D17" s="15"/>
      <c r="E17" s="4"/>
    </row>
    <row r="18" spans="1:5" ht="15.75" hidden="1">
      <c r="A18" s="14" t="s">
        <v>19</v>
      </c>
      <c r="B18" s="15">
        <v>-400</v>
      </c>
      <c r="C18" s="15"/>
      <c r="D18" s="15"/>
      <c r="E18" s="4"/>
    </row>
    <row r="19" spans="1:5" ht="15.75" hidden="1">
      <c r="A19" s="14" t="s">
        <v>20</v>
      </c>
      <c r="B19" s="15">
        <v>0</v>
      </c>
      <c r="C19" s="15"/>
      <c r="D19" s="15"/>
      <c r="E19" s="4"/>
    </row>
    <row r="20" spans="1:5" ht="18" customHeight="1">
      <c r="A20" s="19" t="s">
        <v>21</v>
      </c>
      <c r="B20" s="20">
        <v>-2450</v>
      </c>
      <c r="C20" s="20">
        <v>-1985</v>
      </c>
      <c r="D20" s="20">
        <v>-2064</v>
      </c>
      <c r="E20" s="4"/>
    </row>
    <row r="21" spans="1:5" ht="30" customHeight="1">
      <c r="A21" s="18" t="s">
        <v>22</v>
      </c>
      <c r="B21" s="15">
        <v>0</v>
      </c>
      <c r="C21" s="15">
        <v>0</v>
      </c>
      <c r="D21" s="15">
        <v>0</v>
      </c>
      <c r="E21" s="4"/>
    </row>
    <row r="22" spans="1:5" ht="30" customHeight="1" thickBot="1">
      <c r="A22" s="21" t="s">
        <v>23</v>
      </c>
      <c r="B22" s="22">
        <v>0</v>
      </c>
      <c r="C22" s="22">
        <v>0</v>
      </c>
      <c r="D22" s="22">
        <v>0</v>
      </c>
      <c r="E22" s="4"/>
    </row>
    <row r="23" spans="1:5" s="25" customFormat="1" ht="16.5" hidden="1" thickBot="1">
      <c r="A23" s="23" t="s">
        <v>24</v>
      </c>
      <c r="B23" s="24">
        <f>B9+B10+B11+B12+B13+B14+B20+B21+B22</f>
        <v>5081</v>
      </c>
      <c r="C23" s="24"/>
      <c r="D23" s="24"/>
      <c r="E23" s="4"/>
    </row>
    <row r="24" spans="1:5" ht="16.5" thickBot="1">
      <c r="A24" s="1"/>
      <c r="B24" s="1"/>
      <c r="C24" s="1"/>
      <c r="D24" s="1"/>
      <c r="E24" s="4"/>
    </row>
    <row r="25" spans="1:5" ht="24.75" customHeight="1" thickBot="1">
      <c r="A25" s="26" t="s">
        <v>25</v>
      </c>
      <c r="B25" s="27"/>
      <c r="C25" s="27"/>
      <c r="D25" s="27"/>
      <c r="E25" s="4"/>
    </row>
    <row r="26" spans="1:5" ht="18" customHeight="1">
      <c r="A26" s="28" t="s">
        <v>26</v>
      </c>
      <c r="B26" s="29">
        <v>0</v>
      </c>
      <c r="C26" s="29">
        <v>0</v>
      </c>
      <c r="D26" s="29">
        <v>0</v>
      </c>
      <c r="E26" s="4"/>
    </row>
    <row r="27" spans="1:5" ht="18" customHeight="1">
      <c r="A27" s="30" t="s">
        <v>27</v>
      </c>
      <c r="B27" s="31">
        <v>250</v>
      </c>
      <c r="C27" s="31">
        <v>373</v>
      </c>
      <c r="D27" s="31">
        <v>1045</v>
      </c>
      <c r="E27" s="4"/>
    </row>
    <row r="28" spans="1:5" ht="18" customHeight="1">
      <c r="A28" s="32" t="s">
        <v>28</v>
      </c>
      <c r="B28" s="33">
        <v>1703</v>
      </c>
      <c r="C28" s="33">
        <v>4836</v>
      </c>
      <c r="D28" s="33">
        <v>6618</v>
      </c>
      <c r="E28" s="4"/>
    </row>
    <row r="29" spans="1:5" ht="18" customHeight="1">
      <c r="A29" s="32" t="s">
        <v>29</v>
      </c>
      <c r="B29" s="33">
        <v>0</v>
      </c>
      <c r="C29" s="33">
        <v>0</v>
      </c>
      <c r="D29" s="33">
        <v>0</v>
      </c>
      <c r="E29" s="4"/>
    </row>
    <row r="30" spans="1:5" ht="18" customHeight="1">
      <c r="A30" s="34" t="s">
        <v>30</v>
      </c>
      <c r="B30" s="33">
        <v>0</v>
      </c>
      <c r="C30" s="33">
        <v>0</v>
      </c>
      <c r="D30" s="33">
        <v>0</v>
      </c>
      <c r="E30" s="4"/>
    </row>
    <row r="31" spans="1:5" ht="43.5" customHeight="1">
      <c r="A31" s="35" t="s">
        <v>31</v>
      </c>
      <c r="B31" s="33">
        <v>1194236</v>
      </c>
      <c r="C31" s="33">
        <v>1194236</v>
      </c>
      <c r="D31" s="33">
        <v>1194236</v>
      </c>
      <c r="E31" s="4"/>
    </row>
    <row r="32" spans="1:5" ht="30" customHeight="1">
      <c r="A32" s="34" t="s">
        <v>32</v>
      </c>
      <c r="B32" s="33">
        <v>0</v>
      </c>
      <c r="C32" s="33">
        <v>0</v>
      </c>
      <c r="D32" s="33">
        <v>0</v>
      </c>
      <c r="E32" s="4"/>
    </row>
    <row r="33" spans="1:5" ht="18" customHeight="1">
      <c r="A33" s="36" t="s">
        <v>33</v>
      </c>
      <c r="B33" s="33">
        <v>91107</v>
      </c>
      <c r="C33" s="33">
        <v>91107</v>
      </c>
      <c r="D33" s="33">
        <v>91107</v>
      </c>
      <c r="E33" s="4"/>
    </row>
    <row r="34" spans="1:5" ht="18" customHeight="1" thickBot="1">
      <c r="A34" s="37" t="s">
        <v>34</v>
      </c>
      <c r="B34" s="38">
        <v>55805</v>
      </c>
      <c r="C34" s="38">
        <v>67090</v>
      </c>
      <c r="D34" s="38">
        <v>63784</v>
      </c>
      <c r="E34" s="4"/>
    </row>
    <row r="35" spans="1:5" s="25" customFormat="1" ht="15.75" customHeight="1" hidden="1">
      <c r="A35" s="39" t="s">
        <v>35</v>
      </c>
      <c r="B35" s="24">
        <f>B27+B28+B29+B30+B31+B32+B33+B34</f>
        <v>1343101</v>
      </c>
      <c r="C35" s="24"/>
      <c r="E35" s="4"/>
    </row>
    <row r="36" spans="1:5" ht="15.75">
      <c r="A36" s="1"/>
      <c r="B36" s="1"/>
      <c r="C36" s="1"/>
      <c r="E36" s="4"/>
    </row>
    <row r="37" spans="1:4" ht="24.75" customHeight="1">
      <c r="A37" s="1"/>
      <c r="B37" s="5"/>
      <c r="D37" s="2" t="s">
        <v>36</v>
      </c>
    </row>
    <row r="38" spans="1:5" s="40" customFormat="1" ht="24.75" customHeight="1">
      <c r="A38" s="3" t="s">
        <v>1</v>
      </c>
      <c r="B38" s="3"/>
      <c r="C38" s="3"/>
      <c r="D38" s="3"/>
      <c r="E38" s="4"/>
    </row>
    <row r="39" spans="1:5" ht="16.5" thickBot="1">
      <c r="A39" s="41"/>
      <c r="B39" s="42"/>
      <c r="D39" s="42"/>
      <c r="E39" s="4"/>
    </row>
    <row r="40" spans="1:5" ht="16.5" customHeight="1">
      <c r="A40" s="6" t="s">
        <v>37</v>
      </c>
      <c r="B40" s="7" t="s">
        <v>38</v>
      </c>
      <c r="C40" s="7" t="s">
        <v>4</v>
      </c>
      <c r="D40" s="7" t="s">
        <v>4</v>
      </c>
      <c r="E40" s="4"/>
    </row>
    <row r="41" spans="1:5" ht="16.5" customHeight="1" thickBot="1">
      <c r="A41" s="8"/>
      <c r="B41" s="9" t="s">
        <v>39</v>
      </c>
      <c r="C41" s="9" t="s">
        <v>5</v>
      </c>
      <c r="D41" s="9" t="s">
        <v>40</v>
      </c>
      <c r="E41" s="4"/>
    </row>
    <row r="42" spans="1:5" ht="18" customHeight="1">
      <c r="A42" s="43" t="s">
        <v>41</v>
      </c>
      <c r="B42" s="44">
        <v>200</v>
      </c>
      <c r="C42" s="44">
        <v>474</v>
      </c>
      <c r="D42" s="44">
        <v>956</v>
      </c>
      <c r="E42" s="4"/>
    </row>
    <row r="43" spans="1:5" ht="18" customHeight="1">
      <c r="A43" s="34" t="s">
        <v>42</v>
      </c>
      <c r="B43" s="33">
        <v>10000</v>
      </c>
      <c r="C43" s="33">
        <v>0</v>
      </c>
      <c r="D43" s="33">
        <v>3681</v>
      </c>
      <c r="E43" s="4"/>
    </row>
    <row r="44" spans="1:5" ht="30" customHeight="1">
      <c r="A44" s="45" t="s">
        <v>43</v>
      </c>
      <c r="B44" s="31">
        <v>-4225</v>
      </c>
      <c r="C44" s="31">
        <v>0</v>
      </c>
      <c r="D44" s="31">
        <v>-2393</v>
      </c>
      <c r="E44" s="4"/>
    </row>
    <row r="45" spans="1:5" ht="18" customHeight="1">
      <c r="A45" s="46" t="s">
        <v>44</v>
      </c>
      <c r="B45" s="33">
        <v>0</v>
      </c>
      <c r="C45" s="33">
        <v>0</v>
      </c>
      <c r="D45" s="33">
        <v>599</v>
      </c>
      <c r="E45" s="4"/>
    </row>
    <row r="46" spans="1:5" ht="18" customHeight="1">
      <c r="A46" s="34" t="s">
        <v>45</v>
      </c>
      <c r="B46" s="33">
        <v>0</v>
      </c>
      <c r="C46" s="33">
        <v>0</v>
      </c>
      <c r="D46" s="33">
        <v>-390</v>
      </c>
      <c r="E46" s="4"/>
    </row>
    <row r="47" spans="1:5" ht="18" customHeight="1">
      <c r="A47" s="34" t="s">
        <v>46</v>
      </c>
      <c r="B47" s="33">
        <v>0</v>
      </c>
      <c r="C47" s="33">
        <v>0</v>
      </c>
      <c r="D47" s="33">
        <v>0</v>
      </c>
      <c r="E47" s="4"/>
    </row>
    <row r="48" spans="1:5" ht="18" customHeight="1">
      <c r="A48" s="34" t="s">
        <v>47</v>
      </c>
      <c r="B48" s="47">
        <v>740</v>
      </c>
      <c r="C48" s="47">
        <v>0</v>
      </c>
      <c r="D48" s="47">
        <v>0</v>
      </c>
      <c r="E48" s="4"/>
    </row>
    <row r="49" spans="1:5" ht="15.75" hidden="1">
      <c r="A49" s="32" t="s">
        <v>48</v>
      </c>
      <c r="B49" s="33"/>
      <c r="C49" s="33"/>
      <c r="D49" s="33"/>
      <c r="E49" s="4"/>
    </row>
    <row r="50" spans="1:5" ht="15.75" hidden="1">
      <c r="A50" s="32" t="s">
        <v>49</v>
      </c>
      <c r="B50" s="33">
        <v>12137</v>
      </c>
      <c r="C50" s="33"/>
      <c r="D50" s="33"/>
      <c r="E50" s="4"/>
    </row>
    <row r="51" spans="1:5" ht="15.75" hidden="1">
      <c r="A51" s="32" t="s">
        <v>50</v>
      </c>
      <c r="B51" s="33"/>
      <c r="C51" s="33"/>
      <c r="D51" s="33"/>
      <c r="E51" s="4"/>
    </row>
    <row r="52" spans="1:5" ht="15.75" hidden="1">
      <c r="A52" s="32" t="s">
        <v>51</v>
      </c>
      <c r="B52" s="33"/>
      <c r="C52" s="33"/>
      <c r="D52" s="33"/>
      <c r="E52" s="4"/>
    </row>
    <row r="53" spans="1:5" ht="15.75" hidden="1">
      <c r="A53" s="32" t="s">
        <v>52</v>
      </c>
      <c r="B53" s="33"/>
      <c r="C53" s="33"/>
      <c r="D53" s="33"/>
      <c r="E53" s="4"/>
    </row>
    <row r="54" spans="1:5" ht="15.75" hidden="1">
      <c r="A54" s="32" t="s">
        <v>53</v>
      </c>
      <c r="B54" s="33">
        <f>2000*(28/119)</f>
        <v>470.5882352941176</v>
      </c>
      <c r="C54" s="33"/>
      <c r="D54" s="33"/>
      <c r="E54" s="4"/>
    </row>
    <row r="55" spans="1:5" ht="15.75" hidden="1">
      <c r="A55" s="32" t="s">
        <v>54</v>
      </c>
      <c r="B55" s="33"/>
      <c r="C55" s="33"/>
      <c r="D55" s="33"/>
      <c r="E55" s="4"/>
    </row>
    <row r="56" spans="1:5" ht="15.75" hidden="1">
      <c r="A56" s="30" t="s">
        <v>55</v>
      </c>
      <c r="B56" s="31"/>
      <c r="C56" s="31"/>
      <c r="D56" s="31"/>
      <c r="E56" s="4"/>
    </row>
    <row r="57" spans="1:5" ht="18" customHeight="1">
      <c r="A57" s="34" t="s">
        <v>56</v>
      </c>
      <c r="B57" s="47">
        <f>B59+B60</f>
        <v>24075</v>
      </c>
      <c r="C57" s="47">
        <f>C59+C60</f>
        <v>26524</v>
      </c>
      <c r="D57" s="47">
        <f>D59+D60</f>
        <v>31485</v>
      </c>
      <c r="E57" s="4"/>
    </row>
    <row r="58" spans="1:5" s="25" customFormat="1" ht="16.5" hidden="1" thickBot="1">
      <c r="A58" s="48" t="s">
        <v>57</v>
      </c>
      <c r="B58" s="49">
        <f>B42+B43+B44+B45+B46+B47+B48+B57</f>
        <v>30790</v>
      </c>
      <c r="C58" s="49"/>
      <c r="D58" s="49"/>
      <c r="E58" s="4"/>
    </row>
    <row r="59" spans="1:5" s="40" customFormat="1" ht="18" customHeight="1">
      <c r="A59" s="50" t="s">
        <v>58</v>
      </c>
      <c r="B59" s="51">
        <v>23775</v>
      </c>
      <c r="C59" s="51">
        <v>25924</v>
      </c>
      <c r="D59" s="51">
        <f>29400+1328</f>
        <v>30728</v>
      </c>
      <c r="E59" s="4"/>
    </row>
    <row r="60" spans="1:5" s="40" customFormat="1" ht="18" customHeight="1" thickBot="1">
      <c r="A60" s="52" t="s">
        <v>59</v>
      </c>
      <c r="B60" s="53">
        <v>300</v>
      </c>
      <c r="C60" s="53">
        <v>600</v>
      </c>
      <c r="D60" s="53">
        <v>757</v>
      </c>
      <c r="E60" s="4"/>
    </row>
    <row r="61" spans="1:5" ht="14.25" customHeight="1" thickBot="1">
      <c r="A61" s="41"/>
      <c r="B61" s="1"/>
      <c r="C61" s="1"/>
      <c r="D61" s="1"/>
      <c r="E61" s="4"/>
    </row>
    <row r="62" spans="1:5" ht="24" customHeight="1" thickBot="1">
      <c r="A62" s="26" t="s">
        <v>60</v>
      </c>
      <c r="B62" s="27"/>
      <c r="C62" s="27"/>
      <c r="D62" s="27"/>
      <c r="E62" s="4"/>
    </row>
    <row r="63" spans="1:5" ht="18" customHeight="1">
      <c r="A63" s="54" t="s">
        <v>61</v>
      </c>
      <c r="B63" s="44">
        <v>0</v>
      </c>
      <c r="C63" s="44">
        <v>543</v>
      </c>
      <c r="D63" s="44">
        <v>1302</v>
      </c>
      <c r="E63" s="4"/>
    </row>
    <row r="64" spans="1:5" ht="18" customHeight="1">
      <c r="A64" s="18" t="s">
        <v>62</v>
      </c>
      <c r="B64" s="33">
        <v>25375</v>
      </c>
      <c r="C64" s="33">
        <v>40561</v>
      </c>
      <c r="D64" s="33">
        <v>58428</v>
      </c>
      <c r="E64" s="4"/>
    </row>
    <row r="65" spans="1:5" ht="30" customHeight="1">
      <c r="A65" s="55" t="s">
        <v>63</v>
      </c>
      <c r="B65" s="31">
        <v>-6093</v>
      </c>
      <c r="C65" s="31">
        <v>-7126</v>
      </c>
      <c r="D65" s="31">
        <v>-17621</v>
      </c>
      <c r="E65" s="4"/>
    </row>
    <row r="66" spans="1:5" ht="18" customHeight="1">
      <c r="A66" s="19" t="s">
        <v>64</v>
      </c>
      <c r="B66" s="56">
        <v>1828</v>
      </c>
      <c r="C66" s="56">
        <v>2135</v>
      </c>
      <c r="D66" s="56">
        <v>5281</v>
      </c>
      <c r="E66" s="4"/>
    </row>
    <row r="67" spans="1:5" ht="18" customHeight="1">
      <c r="A67" s="18" t="s">
        <v>65</v>
      </c>
      <c r="B67" s="33">
        <v>700</v>
      </c>
      <c r="C67" s="33">
        <v>0</v>
      </c>
      <c r="D67" s="33">
        <v>0</v>
      </c>
      <c r="E67" s="4"/>
    </row>
    <row r="68" spans="1:5" ht="18" customHeight="1">
      <c r="A68" s="18" t="s">
        <v>66</v>
      </c>
      <c r="B68" s="57">
        <v>0</v>
      </c>
      <c r="C68" s="57">
        <v>98</v>
      </c>
      <c r="D68" s="57">
        <v>154</v>
      </c>
      <c r="E68" s="4"/>
    </row>
    <row r="69" spans="1:5" ht="18" customHeight="1">
      <c r="A69" s="14" t="s">
        <v>67</v>
      </c>
      <c r="B69" s="33">
        <f>B70+B71</f>
        <v>14981</v>
      </c>
      <c r="C69" s="33">
        <f>C70+C71</f>
        <v>4391</v>
      </c>
      <c r="D69" s="33">
        <f>D70+D71</f>
        <v>12581</v>
      </c>
      <c r="E69" s="4"/>
    </row>
    <row r="70" spans="1:5" ht="18" customHeight="1">
      <c r="A70" s="12" t="s">
        <v>68</v>
      </c>
      <c r="B70" s="57">
        <f>2966+12015</f>
        <v>14981</v>
      </c>
      <c r="C70" s="57">
        <v>3621</v>
      </c>
      <c r="D70" s="57">
        <f>3463+8269</f>
        <v>11732</v>
      </c>
      <c r="E70" s="4"/>
    </row>
    <row r="71" spans="1:5" ht="18" customHeight="1" thickBot="1">
      <c r="A71" s="58" t="s">
        <v>69</v>
      </c>
      <c r="B71" s="38">
        <v>0</v>
      </c>
      <c r="C71" s="38">
        <v>770</v>
      </c>
      <c r="D71" s="38">
        <v>849</v>
      </c>
      <c r="E71" s="4"/>
    </row>
    <row r="72" spans="1:5" s="25" customFormat="1" ht="19.5" customHeight="1" hidden="1">
      <c r="A72" s="59" t="s">
        <v>70</v>
      </c>
      <c r="B72" s="60">
        <f>B63+B64+B65+B66+B67+B68+B69</f>
        <v>36791</v>
      </c>
      <c r="E72" s="4"/>
    </row>
    <row r="73" ht="19.5" customHeight="1">
      <c r="E73" s="4"/>
    </row>
    <row r="74" ht="15.75">
      <c r="E74" s="4"/>
    </row>
  </sheetData>
  <mergeCells count="4">
    <mergeCell ref="A2:D2"/>
    <mergeCell ref="A4:A5"/>
    <mergeCell ref="A38:D38"/>
    <mergeCell ref="A40:A4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2001-05-09T11:15:42Z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